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7848" activeTab="1"/>
  </bookViews>
  <sheets>
    <sheet name="Body celkem" sheetId="1" r:id="rId1"/>
    <sheet name="Góly celkem" sheetId="2" r:id="rId2"/>
    <sheet name="Rekordy" sheetId="3" r:id="rId3"/>
    <sheet name="Vítězové bodování " sheetId="4" r:id="rId4"/>
    <sheet name="Vítězní střelci" sheetId="5" r:id="rId5"/>
    <sheet name="Rodinné statistiky" sheetId="6" r:id="rId6"/>
    <sheet name="2018-2019" sheetId="7" r:id="rId7"/>
    <sheet name="2019-2020" sheetId="8" r:id="rId8"/>
    <sheet name="2020-2021" sheetId="9" r:id="rId9"/>
    <sheet name="2021-2022" sheetId="10" r:id="rId10"/>
  </sheets>
  <definedNames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V175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16. sezóna probíhá</t>
        </r>
      </text>
    </comment>
  </commentList>
</comments>
</file>

<file path=xl/comments2.xml><?xml version="1.0" encoding="utf-8"?>
<comments xmlns="http://schemas.openxmlformats.org/spreadsheetml/2006/main">
  <authors>
    <author>Your User Name</author>
    <author>Panch?rtek Ivo</author>
  </authors>
  <commentList>
    <comment ref="V3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Počet odehraných ukončených sezón</t>
        </r>
      </text>
    </comment>
    <comment ref="L8" authorId="1">
      <text>
        <r>
          <rPr>
            <b/>
            <sz val="9"/>
            <rFont val="Tahoma"/>
            <family val="2"/>
          </rPr>
          <t>Panchártek Ivo:</t>
        </r>
        <r>
          <rPr>
            <sz val="9"/>
            <rFont val="Tahoma"/>
            <family val="2"/>
          </rPr>
          <t xml:space="preserve">
Rekord v počtu vstřelených gólů v sezóně
</t>
        </r>
      </text>
    </comment>
    <comment ref="L11" authorId="1">
      <text>
        <r>
          <rPr>
            <b/>
            <sz val="9"/>
            <rFont val="Tahoma"/>
            <family val="2"/>
          </rPr>
          <t>Panchártek Ivo:</t>
        </r>
        <r>
          <rPr>
            <sz val="9"/>
            <rFont val="Tahoma"/>
            <family val="2"/>
          </rPr>
          <t xml:space="preserve">
Dámský rekord v počtu vstřelených gólů v sezóně
</t>
        </r>
      </text>
    </comment>
  </commentList>
</comments>
</file>

<file path=xl/sharedStrings.xml><?xml version="1.0" encoding="utf-8"?>
<sst xmlns="http://schemas.openxmlformats.org/spreadsheetml/2006/main" count="6677" uniqueCount="639">
  <si>
    <t>Hráč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</si>
  <si>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</si>
  <si>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</si>
  <si>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</si>
  <si>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</si>
  <si>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</si>
  <si>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</si>
  <si>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</si>
  <si>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</si>
  <si>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</si>
  <si>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</si>
  <si>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</si>
  <si>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</si>
  <si>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</si>
  <si>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</si>
  <si>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</si>
  <si>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</si>
  <si>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</si>
  <si>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</si>
  <si>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</si>
  <si>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</si>
  <si>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Ivo Panchártek</t>
  </si>
  <si>
    <t>Martin Komár</t>
  </si>
  <si>
    <t>Pavel Mlynář</t>
  </si>
  <si>
    <t>Jan Fárka</t>
  </si>
  <si>
    <t>Pavel Heřman</t>
  </si>
  <si>
    <t>Martin Táborský</t>
  </si>
  <si>
    <t>Radek Salaba</t>
  </si>
  <si>
    <t>Petr Holeček</t>
  </si>
  <si>
    <t>Aleš Andrlík</t>
  </si>
  <si>
    <t>Zbyněk Mlynář</t>
  </si>
  <si>
    <t>Luboš Novák</t>
  </si>
  <si>
    <t>David Komers</t>
  </si>
  <si>
    <t>Michal Ryšina</t>
  </si>
  <si>
    <t>Dan Vodrážka</t>
  </si>
  <si>
    <t>Radek</t>
  </si>
  <si>
    <t>Petr Komenda</t>
  </si>
  <si>
    <t>Radek Kysilka</t>
  </si>
  <si>
    <t>Petr Komers</t>
  </si>
  <si>
    <t>Martin Kor</t>
  </si>
  <si>
    <t>Jana Zárubová</t>
  </si>
  <si>
    <t>Pepa</t>
  </si>
  <si>
    <t>x</t>
  </si>
  <si>
    <t>21.</t>
  </si>
  <si>
    <t>David Záruba</t>
  </si>
  <si>
    <t>2004/2005</t>
  </si>
  <si>
    <t>2005/2006</t>
  </si>
  <si>
    <t>2006/2007</t>
  </si>
  <si>
    <t>2007/2008</t>
  </si>
  <si>
    <t>2008/2009</t>
  </si>
  <si>
    <t>Celkem</t>
  </si>
  <si>
    <t>Góly</t>
  </si>
  <si>
    <t>Body</t>
  </si>
  <si>
    <t>Honza Svoboda</t>
  </si>
  <si>
    <t>Jan Jeník</t>
  </si>
  <si>
    <t>Vlasta</t>
  </si>
  <si>
    <t>Dan</t>
  </si>
  <si>
    <t>Vašek</t>
  </si>
  <si>
    <t>Aleš Franc</t>
  </si>
  <si>
    <t>Tomáš Mazura</t>
  </si>
  <si>
    <t>Honza Mlynář</t>
  </si>
  <si>
    <t>Jan Bičiště</t>
  </si>
  <si>
    <t>Zbyněk Nývlt</t>
  </si>
  <si>
    <t>Jarda Záruba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</si>
  <si>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</si>
  <si>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</si>
  <si>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</si>
  <si>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</si>
  <si>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</si>
  <si>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</si>
  <si>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</si>
  <si>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</si>
  <si>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</si>
  <si>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</si>
  <si>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</si>
  <si>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</si>
  <si>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</si>
  <si>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</si>
  <si>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</si>
  <si>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</si>
  <si>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</si>
  <si>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</si>
  <si>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</si>
  <si>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</si>
  <si>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</si>
  <si>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</si>
  <si>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</si>
  <si>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</si>
  <si>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</si>
  <si>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</si>
  <si>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</si>
  <si>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</si>
  <si>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Pavel Nepovím</t>
  </si>
  <si>
    <t>Mirek</t>
  </si>
  <si>
    <t>Petr Jelínek</t>
  </si>
  <si>
    <t>Jirka Čáp</t>
  </si>
  <si>
    <t>Jirka</t>
  </si>
  <si>
    <t>Petr Krásný</t>
  </si>
  <si>
    <t>Diana</t>
  </si>
  <si>
    <t>Šebo</t>
  </si>
  <si>
    <t>Jarda Brož</t>
  </si>
  <si>
    <t>Aleš I.</t>
  </si>
  <si>
    <t>Fejla</t>
  </si>
  <si>
    <t>Žíla</t>
  </si>
  <si>
    <t>Pavel Podv.</t>
  </si>
  <si>
    <t>Kysla</t>
  </si>
  <si>
    <t>Michal Inf.</t>
  </si>
  <si>
    <t>Petr Inf.</t>
  </si>
  <si>
    <t>Richard Štefanča</t>
  </si>
  <si>
    <t>David Kovář</t>
  </si>
  <si>
    <t>Petr Týč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</si>
  <si>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</si>
  <si>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</si>
  <si>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</si>
  <si>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</si>
  <si>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</si>
  <si>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</si>
  <si>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</si>
  <si>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</si>
  <si>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</si>
  <si>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Lukáš</t>
  </si>
  <si>
    <t>Karel Inf.</t>
  </si>
  <si>
    <t>Dušan</t>
  </si>
  <si>
    <t>Robert Inf.</t>
  </si>
  <si>
    <t>Láďa Picek</t>
  </si>
  <si>
    <t>Martin Šíla</t>
  </si>
  <si>
    <t>Zbyněk Luňáček</t>
  </si>
  <si>
    <t>Ivan Kudrna</t>
  </si>
  <si>
    <t>Iveta Komárová</t>
  </si>
  <si>
    <t>59.</t>
  </si>
  <si>
    <t>60.</t>
  </si>
  <si>
    <t>61.</t>
  </si>
  <si>
    <t>62.</t>
  </si>
  <si>
    <t>63.</t>
  </si>
  <si>
    <t>64.</t>
  </si>
  <si>
    <t>65.</t>
  </si>
  <si>
    <t>66.</t>
  </si>
  <si>
    <t>Luděk Resl</t>
  </si>
  <si>
    <t>Sezóna</t>
  </si>
  <si>
    <t>Gólů v sezóně</t>
  </si>
  <si>
    <t>Součty a průměry</t>
  </si>
  <si>
    <t>Vašek Matoušek</t>
  </si>
  <si>
    <t>Tyčus</t>
  </si>
  <si>
    <t>Michal</t>
  </si>
  <si>
    <t>67.</t>
  </si>
  <si>
    <t>Pavel Nepovím jun.</t>
  </si>
  <si>
    <t>Sezón</t>
  </si>
  <si>
    <t>Průměr/sezónu</t>
  </si>
  <si>
    <t>2009/20010</t>
  </si>
  <si>
    <t>2009/2010</t>
  </si>
  <si>
    <t>20010/2011</t>
  </si>
  <si>
    <t>2010/2011</t>
  </si>
  <si>
    <t>Jakub Resl</t>
  </si>
  <si>
    <t>Ondra Resl</t>
  </si>
  <si>
    <t>Láďa</t>
  </si>
  <si>
    <t>Marek Weber</t>
  </si>
  <si>
    <t>Honzík Sabo</t>
  </si>
  <si>
    <t>Jan Sabo</t>
  </si>
  <si>
    <t>Petr</t>
  </si>
  <si>
    <t>Martin E</t>
  </si>
  <si>
    <t>Martin od Aleše</t>
  </si>
  <si>
    <t>Marek</t>
  </si>
  <si>
    <t>Honza</t>
  </si>
  <si>
    <t>Luboš Mrva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</si>
  <si>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</si>
  <si>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</si>
  <si>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</si>
  <si>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</si>
  <si>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</si>
  <si>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</si>
  <si>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</si>
  <si>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</si>
  <si>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</si>
  <si>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</si>
  <si>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</si>
  <si>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</si>
  <si>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Pepa Hlaváček</t>
  </si>
  <si>
    <t>Zdeněk</t>
  </si>
  <si>
    <t>Míša Košutová</t>
  </si>
  <si>
    <t>Miloň</t>
  </si>
  <si>
    <t>Marek Košut</t>
  </si>
  <si>
    <t>Zdeněk od Heřmana</t>
  </si>
  <si>
    <t>Ota</t>
  </si>
  <si>
    <t>80.</t>
  </si>
  <si>
    <t>81.</t>
  </si>
  <si>
    <t>82.</t>
  </si>
  <si>
    <t>83.</t>
  </si>
  <si>
    <t>84.</t>
  </si>
  <si>
    <t>85.</t>
  </si>
  <si>
    <t>86.</t>
  </si>
  <si>
    <t>87.</t>
  </si>
  <si>
    <t>2011/2012</t>
  </si>
  <si>
    <t>Martin Sláma</t>
  </si>
  <si>
    <t>Nikola Zárubová</t>
  </si>
  <si>
    <t>Radim Kotoulek</t>
  </si>
  <si>
    <t>Honza B. od Mlynáře</t>
  </si>
  <si>
    <t>Ondra Ipser</t>
  </si>
  <si>
    <t>Pavel Jezdinský</t>
  </si>
  <si>
    <t>David Vacek</t>
  </si>
  <si>
    <t>Tomáš od Táborského</t>
  </si>
  <si>
    <t>Miroslav Štolovský</t>
  </si>
  <si>
    <t>Josef Kurčík</t>
  </si>
  <si>
    <t>Helena Karpišová</t>
  </si>
  <si>
    <t>Michal karpiš</t>
  </si>
  <si>
    <t>Matěj Mikula</t>
  </si>
  <si>
    <t>Jan Mikula</t>
  </si>
  <si>
    <t>Pepa Morkes</t>
  </si>
  <si>
    <t>Martin Ročeň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</si>
  <si>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</si>
  <si>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</si>
  <si>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</si>
  <si>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</si>
  <si>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</si>
  <si>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</si>
  <si>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</si>
  <si>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</si>
  <si>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</si>
  <si>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</si>
  <si>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</si>
  <si>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Michal Karpiš</t>
  </si>
  <si>
    <t>99.</t>
  </si>
  <si>
    <t>100.</t>
  </si>
  <si>
    <t>101.</t>
  </si>
  <si>
    <t>Jirka Kareš</t>
  </si>
  <si>
    <t>sezón</t>
  </si>
  <si>
    <t>průměr na sezónu</t>
  </si>
  <si>
    <t>CELKEM</t>
  </si>
  <si>
    <t>Průměr na sezónu</t>
  </si>
  <si>
    <t>2012/2013</t>
  </si>
  <si>
    <t>Olda Mašek</t>
  </si>
  <si>
    <t>Christine Mc Connell</t>
  </si>
  <si>
    <t>Nutná kontrola součtů</t>
  </si>
  <si>
    <t>102.</t>
  </si>
  <si>
    <t>103.</t>
  </si>
  <si>
    <t>104.</t>
  </si>
  <si>
    <t>Petr Hrubeš</t>
  </si>
  <si>
    <t>Nejlepší osobní výkon hráče</t>
  </si>
  <si>
    <t>jméno</t>
  </si>
  <si>
    <t>počet</t>
  </si>
  <si>
    <t>další</t>
  </si>
  <si>
    <t>Rekord</t>
  </si>
  <si>
    <t>Žena s největším počtem  gólů v sezóně</t>
  </si>
  <si>
    <t>Nejvíce vstřelených gólů v sezóně</t>
  </si>
  <si>
    <t>Nejméně vstřelených gólů v sezóně</t>
  </si>
  <si>
    <t>Hráč, který nejčastěji vstřelil více jak 200 gólů v sezóně</t>
  </si>
  <si>
    <t>Sezóna, kdy nejvíce střelců vstřelilo více jak 200 gólů</t>
  </si>
  <si>
    <t>Sezóna, kdy nejvíce střelců vstřelilo více jak 100 gólů</t>
  </si>
  <si>
    <t>Nejvyšší průměr vstřelených gólů na sezónu</t>
  </si>
  <si>
    <t>Žena s nejvyšším průměrem gólů na sezónu</t>
  </si>
  <si>
    <t>Nejčastější vítěz soutěže střelců</t>
  </si>
  <si>
    <t>Nejčastější vítězka soutěže střelkyň</t>
  </si>
  <si>
    <t>R E K O R D Y</t>
  </si>
  <si>
    <t>Nejvíce bodů v sezóně</t>
  </si>
  <si>
    <t>Žena s největším počtem  bodů v sezóně</t>
  </si>
  <si>
    <t>Žena s největším počtem bodů</t>
  </si>
  <si>
    <t>Nejvíce získaných bodů v historii</t>
  </si>
  <si>
    <t>Nejvíce rozdaných bodů v sezóně</t>
  </si>
  <si>
    <t>Nejméně rozdaných bodů v sezóně</t>
  </si>
  <si>
    <t>Hráč, který nejčastěji získal více jak 200 bodů v sezóně</t>
  </si>
  <si>
    <t>2x</t>
  </si>
  <si>
    <t>8x</t>
  </si>
  <si>
    <t>3x</t>
  </si>
  <si>
    <t>Sezóna, kdy nejvíce hráčů získalo více jak 200 bodů</t>
  </si>
  <si>
    <t>Sezóna, kdy nejvíce hráčů získalo více jak 100 bodů</t>
  </si>
  <si>
    <t>Nejvyšší průměr získaných bodů na sezónu</t>
  </si>
  <si>
    <t>Žena s nejvyšším průměrem bodů na sezónu</t>
  </si>
  <si>
    <t>Nejčastější vítěz soutěže v bodování</t>
  </si>
  <si>
    <t>Nejčastější vítězka soutěže bodování mezi ženami</t>
  </si>
  <si>
    <t>Nejvíce hracích dnů za sebou bez prohry</t>
  </si>
  <si>
    <t>Nejvíce hracích dnů za sebou bez výhry</t>
  </si>
  <si>
    <t>Nejvíce vstřelených gólů v jednom dni</t>
  </si>
  <si>
    <t>Sledováno od sezóny 2012/2013</t>
  </si>
  <si>
    <t>Nejvíce dnů za sebou bez vstřeleného gólu</t>
  </si>
  <si>
    <t>Nejčastější střelec dne v jedné sezóně</t>
  </si>
  <si>
    <t>Nejčastější hráč dne v jedné sezóně</t>
  </si>
  <si>
    <t>16. ledna 2013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</si>
  <si>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13 000 </t>
    </r>
    <r>
      <rPr>
        <sz val="10"/>
        <rFont val="Arial CE"/>
        <family val="0"/>
      </rPr>
      <t>vstřelil</t>
    </r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</si>
  <si>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12 000 </t>
    </r>
    <r>
      <rPr>
        <sz val="10"/>
        <rFont val="Arial CE"/>
        <family val="0"/>
      </rPr>
      <t>vstřelil</t>
    </r>
  </si>
  <si>
    <t>Nejvíce bodů v jednom dni</t>
  </si>
  <si>
    <t>Počet hráčů, kdy v jednom dni vstřelili 10 a více gólů</t>
  </si>
  <si>
    <t>Hráč s největším počtem dnů, kdy v sezóně vstřelil více jak 10 gólů</t>
  </si>
  <si>
    <t>Den, kdy nejvíce hráčů nevyhrálo ani jeden zápas</t>
  </si>
  <si>
    <t>Počet hráčů</t>
  </si>
  <si>
    <t>Počet střelců</t>
  </si>
  <si>
    <t>Sezóna s největším počtem střelců</t>
  </si>
  <si>
    <t>Sezóna s nejmenším počtem střelců</t>
  </si>
  <si>
    <t>Sezóna s největším počtem hráčů</t>
  </si>
  <si>
    <t>Nejvíce odehraných sezón</t>
  </si>
  <si>
    <t>Jiří Kareš</t>
  </si>
  <si>
    <t>9. května 2012</t>
  </si>
  <si>
    <t>Nejvíce bodů</t>
  </si>
  <si>
    <t>Nejlepší bodový průměr</t>
  </si>
  <si>
    <t>Hráč dne</t>
  </si>
  <si>
    <t>Průměr</t>
  </si>
  <si>
    <t>Počet</t>
  </si>
  <si>
    <t>Nejvíce gólů</t>
  </si>
  <si>
    <t>Ženy</t>
  </si>
  <si>
    <t>Přehled vítězů bodování</t>
  </si>
  <si>
    <t>Přehled nejlepší střelců</t>
  </si>
  <si>
    <t>Střelec dne</t>
  </si>
  <si>
    <t>Všichni</t>
  </si>
  <si>
    <t>14x</t>
  </si>
  <si>
    <t>Nejčastější střelec dne - ženy v  jedné sezóně</t>
  </si>
  <si>
    <t>Střelec s největším počtem gólů v sezóně</t>
  </si>
  <si>
    <t>Nejlepší střelecký průměr v sezóně</t>
  </si>
  <si>
    <t>Ženský nejleší střelecky průměr v sezóně</t>
  </si>
  <si>
    <t>Nejvíce dnů bez vstřeleného gólu v sezóně</t>
  </si>
  <si>
    <t>Nejvyšší bodový průměr v jedné sezóně</t>
  </si>
  <si>
    <t>Žena s nejvyšším bodovým průměrem v sezóně</t>
  </si>
  <si>
    <t>Žena nejčastěji hráčem dne v jedné sezóně</t>
  </si>
  <si>
    <t>oprava</t>
  </si>
  <si>
    <t>Nejvíce vstřelených gólů v historii</t>
  </si>
  <si>
    <t>sezóna</t>
  </si>
  <si>
    <t>Zdeněk Jirsa</t>
  </si>
  <si>
    <t>11x</t>
  </si>
  <si>
    <t>Karel Fišr</t>
  </si>
  <si>
    <t>Sezóna s nejmenším počtem hráčů</t>
  </si>
  <si>
    <t>Míša Kušutová</t>
  </si>
  <si>
    <t>Počet hráčů, kteří vstřelili více jak 200 gólů v sezóně</t>
  </si>
  <si>
    <t>Počet hráčů, kteří dosáhli více jak 200 bodů v sezóně</t>
  </si>
  <si>
    <t>105.</t>
  </si>
  <si>
    <t>Libor Dvořák</t>
  </si>
  <si>
    <t>2011/2012, 2012/2013</t>
  </si>
  <si>
    <t>Nejlepší střelecké výkony v sézóně</t>
  </si>
  <si>
    <t>Pořadí</t>
  </si>
  <si>
    <t>Střelec</t>
  </si>
  <si>
    <t>Muži</t>
  </si>
  <si>
    <t>Nejlepší bodové výkony v sézóně</t>
  </si>
  <si>
    <t>Hráčka</t>
  </si>
  <si>
    <t>Více jak</t>
  </si>
  <si>
    <t>Jan Fárka, David Záruba</t>
  </si>
  <si>
    <t>2009/2010, 2012/2013</t>
  </si>
  <si>
    <t>hráči nad 200 bodů</t>
  </si>
  <si>
    <t>hráči nad 100 bodů</t>
  </si>
  <si>
    <t>nad 100 gólů v sezoně</t>
  </si>
  <si>
    <t>nad 200 gólů v sezoně</t>
  </si>
  <si>
    <t>Žena s nejvěším počtem gólů v historii</t>
  </si>
  <si>
    <t>106.</t>
  </si>
  <si>
    <t>107.</t>
  </si>
  <si>
    <t>Monika Karbanová</t>
  </si>
  <si>
    <t>Miroslav Theodor</t>
  </si>
  <si>
    <t>16x</t>
  </si>
  <si>
    <t>108.</t>
  </si>
  <si>
    <t>Matyáš Panchártek</t>
  </si>
  <si>
    <t>Pavel Mlynář, Zbyněk Mlynář, David Záruba</t>
  </si>
  <si>
    <t>Nejmladší hráč</t>
  </si>
  <si>
    <t>Nejmladší střelec</t>
  </si>
  <si>
    <t>5. června 2013</t>
  </si>
  <si>
    <t>8 let 6 měsíců 26 dní</t>
  </si>
  <si>
    <t>2013/2014</t>
  </si>
  <si>
    <t>Nejlepší výkon historie či první v průměru za sezónu</t>
  </si>
  <si>
    <t>2. a 3. nejlepší výkon roku či třetí v průměru za sezónu</t>
  </si>
  <si>
    <t>Nejlepší výkon historie a nejlepší střelecký průměr na sezónu</t>
  </si>
  <si>
    <t>Nejlepší výkon roku druhý nejlepší průměr za sezónu</t>
  </si>
  <si>
    <t>2. a 3. nejlepší výkon roku a třetí nejlepší střelecký průměr za sezónu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</si>
  <si>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14 000 </t>
    </r>
    <r>
      <rPr>
        <sz val="10"/>
        <rFont val="Arial CE"/>
        <family val="0"/>
      </rPr>
      <t>vstřelil</t>
    </r>
  </si>
  <si>
    <t>Richard Macko</t>
  </si>
  <si>
    <t>Marek Netolický</t>
  </si>
  <si>
    <t>110.</t>
  </si>
  <si>
    <t>111.</t>
  </si>
  <si>
    <t>Tomáš Slavík</t>
  </si>
  <si>
    <t>109.</t>
  </si>
  <si>
    <t>16. října 2013</t>
  </si>
  <si>
    <t>Ugandské bodování</t>
  </si>
  <si>
    <t>Jirka Bednář</t>
  </si>
  <si>
    <t>Nejlepší výkon roku či druhý v průměru za sezónu</t>
  </si>
  <si>
    <t>112.</t>
  </si>
  <si>
    <t>Rosemary Anfield</t>
  </si>
  <si>
    <t>2009/2011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</si>
  <si>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15 000 </t>
    </r>
    <r>
      <rPr>
        <sz val="10"/>
        <rFont val="Arial CE"/>
        <family val="0"/>
      </rPr>
      <t>vstřelil</t>
    </r>
  </si>
  <si>
    <t>16. dubna 2014</t>
  </si>
  <si>
    <t>113.</t>
  </si>
  <si>
    <t>Patrik Záruba</t>
  </si>
  <si>
    <t>Panchártkovi</t>
  </si>
  <si>
    <t>Reslovi</t>
  </si>
  <si>
    <t>Komárovi</t>
  </si>
  <si>
    <t>Zárubovi</t>
  </si>
  <si>
    <t>Nepovímovi</t>
  </si>
  <si>
    <t>Rodina</t>
  </si>
  <si>
    <t>BODY</t>
  </si>
  <si>
    <t>Mlynářovi</t>
  </si>
  <si>
    <t>Ivo</t>
  </si>
  <si>
    <t>Matyáš</t>
  </si>
  <si>
    <t>Luděk</t>
  </si>
  <si>
    <t>Jakub</t>
  </si>
  <si>
    <t>Jana</t>
  </si>
  <si>
    <t>David</t>
  </si>
  <si>
    <t>Nikola</t>
  </si>
  <si>
    <t>Jarda</t>
  </si>
  <si>
    <t>Patrik</t>
  </si>
  <si>
    <t>Pavel sen.</t>
  </si>
  <si>
    <t>Pavel jun.</t>
  </si>
  <si>
    <t>Pavel</t>
  </si>
  <si>
    <t>Iveta</t>
  </si>
  <si>
    <t>Martin</t>
  </si>
  <si>
    <t>Zbyněk</t>
  </si>
  <si>
    <t>Mikulovi</t>
  </si>
  <si>
    <t>Jan</t>
  </si>
  <si>
    <t>Matěj</t>
  </si>
  <si>
    <t>Sabo</t>
  </si>
  <si>
    <t>Honzík</t>
  </si>
  <si>
    <t>Karpišovi</t>
  </si>
  <si>
    <t>Helena</t>
  </si>
  <si>
    <t>Košutovi</t>
  </si>
  <si>
    <t>Míša</t>
  </si>
  <si>
    <t>GÓLY</t>
  </si>
  <si>
    <t>Ondra</t>
  </si>
  <si>
    <t>aktivní</t>
  </si>
  <si>
    <t>POŘADÍ</t>
  </si>
  <si>
    <t>4 hráči</t>
  </si>
  <si>
    <t>2008/2009, 2013/2014</t>
  </si>
  <si>
    <t>Sabovi</t>
  </si>
  <si>
    <t>Komersovi</t>
  </si>
  <si>
    <t>2014/2015</t>
  </si>
  <si>
    <t>114.</t>
  </si>
  <si>
    <t>115.</t>
  </si>
  <si>
    <t>Láďa Němeček</t>
  </si>
  <si>
    <t>Tomáš Kadaňka</t>
  </si>
  <si>
    <t>117.</t>
  </si>
  <si>
    <t>116.</t>
  </si>
  <si>
    <t>Václav Slouka</t>
  </si>
  <si>
    <t>Tomáš Zdichynec</t>
  </si>
  <si>
    <t>118.</t>
  </si>
  <si>
    <t>119.</t>
  </si>
  <si>
    <t>Lucka Ptáčníková</t>
  </si>
  <si>
    <t>Edita Teznerová</t>
  </si>
  <si>
    <t>Lucka Ptáčniková</t>
  </si>
  <si>
    <t>Nejlepší gólový průměr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</si>
  <si>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16 000 </t>
    </r>
    <r>
      <rPr>
        <sz val="10"/>
        <rFont val="Arial CE"/>
        <family val="0"/>
      </rPr>
      <t>vstřelil</t>
    </r>
  </si>
  <si>
    <t>nad 300 gólů v sezóně</t>
  </si>
  <si>
    <t>120.</t>
  </si>
  <si>
    <t>Pavel Šálek</t>
  </si>
  <si>
    <t>121.</t>
  </si>
  <si>
    <t>Milan Secký</t>
  </si>
  <si>
    <t>21. ledna 2015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</si>
  <si>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17 000 </t>
    </r>
    <r>
      <rPr>
        <sz val="10"/>
        <rFont val="Arial CE"/>
        <family val="0"/>
      </rPr>
      <t>vstřelil</t>
    </r>
  </si>
  <si>
    <t>3 hráči</t>
  </si>
  <si>
    <t>122.</t>
  </si>
  <si>
    <t>Martin Tušl</t>
  </si>
  <si>
    <t>21.5.2014, 25.2.2015, 29.4.2015</t>
  </si>
  <si>
    <t>Lucie Ptáčniková</t>
  </si>
  <si>
    <t>Jana Svobodová</t>
  </si>
  <si>
    <t>123.</t>
  </si>
  <si>
    <t>124.</t>
  </si>
  <si>
    <t>Hana Mašovská</t>
  </si>
  <si>
    <t>Peter Holeček</t>
  </si>
  <si>
    <t>Tomáš Kadaňka, Jan Fárka</t>
  </si>
  <si>
    <t>2015/016</t>
  </si>
  <si>
    <t>2015/2016</t>
  </si>
  <si>
    <t>5x</t>
  </si>
  <si>
    <t>125.</t>
  </si>
  <si>
    <t>126.</t>
  </si>
  <si>
    <t>Ondřej Frýda</t>
  </si>
  <si>
    <t>Kamil Jakoubek</t>
  </si>
  <si>
    <t>Nejstarší hráč</t>
  </si>
  <si>
    <t>Nejstarší střelec</t>
  </si>
  <si>
    <t>Vítek Zaoral</t>
  </si>
  <si>
    <t>Jitka Šídlová</t>
  </si>
  <si>
    <t>127-</t>
  </si>
  <si>
    <t>128.</t>
  </si>
  <si>
    <t>129.</t>
  </si>
  <si>
    <t>Sabina Slavíčková</t>
  </si>
  <si>
    <t>127.</t>
  </si>
  <si>
    <t>Nejvíce vstřelených gólů v jednom dni - ženy</t>
  </si>
  <si>
    <t>Sabina Slavíčková, Jana Zárubová</t>
  </si>
  <si>
    <t>David Záruba, Peter Holeček</t>
  </si>
  <si>
    <t>2016/2017</t>
  </si>
  <si>
    <t>Martin Provazník</t>
  </si>
  <si>
    <t>130.</t>
  </si>
  <si>
    <t>131.</t>
  </si>
  <si>
    <t>Žaneta Havlenová</t>
  </si>
  <si>
    <t>Žaneta</t>
  </si>
  <si>
    <t>Jakub Klec</t>
  </si>
  <si>
    <t xml:space="preserve">132. </t>
  </si>
  <si>
    <t>133.</t>
  </si>
  <si>
    <t>Makro</t>
  </si>
  <si>
    <t>CTRL + SHIFT + B</t>
  </si>
  <si>
    <t>134.</t>
  </si>
  <si>
    <t>135.</t>
  </si>
  <si>
    <t>Petr Škraňka</t>
  </si>
  <si>
    <t>Petr Toman</t>
  </si>
  <si>
    <t>132.</t>
  </si>
  <si>
    <t>Robert Hrdina</t>
  </si>
  <si>
    <t>Jitka Šídloví</t>
  </si>
  <si>
    <t>136.</t>
  </si>
  <si>
    <t>137.</t>
  </si>
  <si>
    <t>Ondřej Novák</t>
  </si>
  <si>
    <t>Vojtěch Pšikal</t>
  </si>
  <si>
    <t>138.</t>
  </si>
  <si>
    <t>Lukáš Vaněk</t>
  </si>
  <si>
    <t>139.</t>
  </si>
  <si>
    <t>Ondra Procházka</t>
  </si>
  <si>
    <t>140.</t>
  </si>
  <si>
    <t>Jaroslav Gregor</t>
  </si>
  <si>
    <t>Pavel Malý</t>
  </si>
  <si>
    <t>Radek Štaffa</t>
  </si>
  <si>
    <t>2017/2018</t>
  </si>
  <si>
    <t>Petr Mojžíš</t>
  </si>
  <si>
    <t>Jarda Štegner</t>
  </si>
  <si>
    <t>Lukáš Jakoubek</t>
  </si>
  <si>
    <t>František Šviha</t>
  </si>
  <si>
    <t>141.</t>
  </si>
  <si>
    <t>142.</t>
  </si>
  <si>
    <t>143.</t>
  </si>
  <si>
    <t>144.</t>
  </si>
  <si>
    <t>145.</t>
  </si>
  <si>
    <t>146.</t>
  </si>
  <si>
    <t>Michal Mojžíš</t>
  </si>
  <si>
    <t>Filip Komers</t>
  </si>
  <si>
    <t>Tomáš (Mojžíš)</t>
  </si>
  <si>
    <t>147.</t>
  </si>
  <si>
    <t>148.</t>
  </si>
  <si>
    <t>Filip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</si>
  <si>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18 000 </t>
    </r>
    <r>
      <rPr>
        <sz val="10"/>
        <rFont val="Arial CE"/>
        <family val="0"/>
      </rPr>
      <t>vstřelil</t>
    </r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</si>
  <si>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19 000 </t>
    </r>
    <r>
      <rPr>
        <sz val="10"/>
        <rFont val="Arial CE"/>
        <family val="0"/>
      </rPr>
      <t>vstřelil</t>
    </r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</si>
  <si>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20 000 </t>
    </r>
    <r>
      <rPr>
        <sz val="10"/>
        <rFont val="Arial CE"/>
        <family val="0"/>
      </rPr>
      <t>vstřelil</t>
    </r>
  </si>
  <si>
    <t>asi nevíme</t>
  </si>
  <si>
    <t>2018/2019</t>
  </si>
  <si>
    <t>Jan Smítal</t>
  </si>
  <si>
    <t>149.</t>
  </si>
  <si>
    <t>150.</t>
  </si>
  <si>
    <t>Honza od J štegnera</t>
  </si>
  <si>
    <t>Jakub Klema</t>
  </si>
  <si>
    <t>151.</t>
  </si>
  <si>
    <t>152.</t>
  </si>
  <si>
    <t>Tomáš Miletín</t>
  </si>
  <si>
    <t>153.</t>
  </si>
  <si>
    <t>Karolína Kovářová</t>
  </si>
  <si>
    <t>Marek Lochman</t>
  </si>
  <si>
    <t>154.</t>
  </si>
  <si>
    <t>155.</t>
  </si>
  <si>
    <t>David Jelínek</t>
  </si>
  <si>
    <t>nikdo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</si>
  <si>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21 000 </t>
    </r>
    <r>
      <rPr>
        <sz val="10"/>
        <rFont val="Arial CE"/>
        <family val="0"/>
      </rPr>
      <t>vstřelil</t>
    </r>
  </si>
  <si>
    <t>156.</t>
  </si>
  <si>
    <t>157.</t>
  </si>
  <si>
    <t>158.</t>
  </si>
  <si>
    <t>Jan Bílý</t>
  </si>
  <si>
    <t>Aneta Lichtenbergová</t>
  </si>
  <si>
    <t>Karel Linhart</t>
  </si>
  <si>
    <t>Ondra Novotný</t>
  </si>
  <si>
    <t>většinou je dělám jen někdy v sezóně</t>
  </si>
  <si>
    <t>zase nevíme</t>
  </si>
  <si>
    <t>sakra zas nic</t>
  </si>
  <si>
    <t>Počet herních dnů</t>
  </si>
  <si>
    <t>Hráči s nejlepší docházkou</t>
  </si>
  <si>
    <t>Jarda, Ivo</t>
  </si>
  <si>
    <t>Počet hráčů s docházkou nad 50%</t>
  </si>
  <si>
    <t>Vítěz bodování</t>
  </si>
  <si>
    <t>Nejlepší střelec</t>
  </si>
  <si>
    <t>All Stars Team</t>
  </si>
  <si>
    <t>David, Pavel, Jarda, Honza</t>
  </si>
  <si>
    <t>Počet hráčů s více jak 100 body</t>
  </si>
  <si>
    <t>Počet střelců s 200 a více góly</t>
  </si>
  <si>
    <t>Počet hráčů s více jak 100 góly</t>
  </si>
  <si>
    <t>10x</t>
  </si>
  <si>
    <t>13x</t>
  </si>
  <si>
    <t>2. ledna 2019</t>
  </si>
  <si>
    <t>Nejvíce rozdaných bodů</t>
  </si>
  <si>
    <t>22. května 2019</t>
  </si>
  <si>
    <t>Nejméně gólů</t>
  </si>
  <si>
    <t>14. listopadu 2018</t>
  </si>
  <si>
    <t>Nejméně rozdaných bodů</t>
  </si>
  <si>
    <t>19. prosince 2018, 20. března 2019</t>
  </si>
  <si>
    <t>2019/2020</t>
  </si>
  <si>
    <t>159.</t>
  </si>
  <si>
    <t>160.</t>
  </si>
  <si>
    <t>161.</t>
  </si>
  <si>
    <t>162.</t>
  </si>
  <si>
    <t>Dan Drahokoupil</t>
  </si>
  <si>
    <t>Matěj Pokorný</t>
  </si>
  <si>
    <t>Blanka Zajacová</t>
  </si>
  <si>
    <t>do 100</t>
  </si>
  <si>
    <t>163.</t>
  </si>
  <si>
    <t>Pavel Klatovský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</si>
  <si>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22 000 </t>
    </r>
    <r>
      <rPr>
        <sz val="10"/>
        <rFont val="Arial CE"/>
        <family val="0"/>
      </rPr>
      <t>vstřelil</t>
    </r>
  </si>
  <si>
    <t>164.</t>
  </si>
  <si>
    <t>165.</t>
  </si>
  <si>
    <t>Jan Volhejn st.</t>
  </si>
  <si>
    <t>Jan Volhejn ml.</t>
  </si>
  <si>
    <t>Jan Gabriel</t>
  </si>
  <si>
    <t>166.</t>
  </si>
  <si>
    <t>Jarda, Pavel, Jan , Ivo</t>
  </si>
  <si>
    <t>5.2. a 27.5.</t>
  </si>
  <si>
    <t>27.11.</t>
  </si>
  <si>
    <t>18.9.</t>
  </si>
  <si>
    <t>13.5.</t>
  </si>
  <si>
    <t>Aneta</t>
  </si>
  <si>
    <t>Nejlepší střelkyně</t>
  </si>
  <si>
    <t>Nejlepší nováček v bodování</t>
  </si>
  <si>
    <t>Njelpší nováček střelec</t>
  </si>
  <si>
    <t>Nejlepší hráčka - body</t>
  </si>
  <si>
    <t>10. sezóna</t>
  </si>
  <si>
    <t>4. sezóna</t>
  </si>
  <si>
    <t>Počet vstřelených branek</t>
  </si>
  <si>
    <t>9. sezóna</t>
  </si>
  <si>
    <t>Počet rozdaných bodů</t>
  </si>
  <si>
    <t>8. sezóna</t>
  </si>
  <si>
    <t>16. sezóna</t>
  </si>
  <si>
    <t>24 (2)</t>
  </si>
  <si>
    <t>Počet hráčů/hráček</t>
  </si>
  <si>
    <t>Počet střelců/střelkyň</t>
  </si>
  <si>
    <t>COVID - 19</t>
  </si>
  <si>
    <t>Ivo, Ondra Novotný</t>
  </si>
  <si>
    <t>17. sezóna</t>
  </si>
  <si>
    <t>2020/2021</t>
  </si>
  <si>
    <t>6x</t>
  </si>
  <si>
    <t>Jan Fárka, Ivo Panchártek, Aleš Andrlík, Pavel, Mlynář, Pavel Nepovím,David Záruba, Martin Ročeň, David Komers, Ondra Novotný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</si>
  <si>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23 000 </t>
    </r>
    <r>
      <rPr>
        <sz val="10"/>
        <rFont val="Arial CE"/>
        <family val="0"/>
      </rPr>
      <t>vstřelil</t>
    </r>
  </si>
  <si>
    <t>16. sezón</t>
  </si>
  <si>
    <t>Taky COVID-19</t>
  </si>
  <si>
    <t>167.</t>
  </si>
  <si>
    <t>Bjorn Van Wassem</t>
  </si>
  <si>
    <t>Tabulka střelců za posledních 18 sezón</t>
  </si>
  <si>
    <t>2021/2022</t>
  </si>
  <si>
    <t>Body za posledních 18 sezón</t>
  </si>
  <si>
    <t>Volhejnovi</t>
  </si>
  <si>
    <t>Jan st.</t>
  </si>
  <si>
    <t>Jan ml.</t>
  </si>
  <si>
    <t>18. sezóna</t>
  </si>
  <si>
    <t>Ještě furt COVID-19</t>
  </si>
  <si>
    <t>Nejvíce gólů za den</t>
  </si>
  <si>
    <t>Nejvíce rozdaných bodů za den</t>
  </si>
  <si>
    <t>Bjorn</t>
  </si>
  <si>
    <t>Jarda, Ivo, Ondra Novotný, Ondra Novák</t>
  </si>
  <si>
    <t>60 let 1 měsíc 15 dnů</t>
  </si>
  <si>
    <t>13..říijna 2021</t>
  </si>
  <si>
    <t>13. října 2021</t>
  </si>
  <si>
    <t>Aktualizace: 16.10.2021</t>
  </si>
  <si>
    <t>168.</t>
  </si>
  <si>
    <t>Matěj Basler</t>
  </si>
  <si>
    <t>169.</t>
  </si>
  <si>
    <t>Bohuslav Pavlas</t>
  </si>
  <si>
    <t>Pavel Nepovím jr.</t>
  </si>
  <si>
    <t>170.</t>
  </si>
  <si>
    <t>Tomáš Ždímal</t>
  </si>
  <si>
    <t>171.</t>
  </si>
  <si>
    <t>Vojta</t>
  </si>
  <si>
    <t>Ivo Panchártek, Ondra Novotný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</si>
</sst>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  <numFmt numFmtId="169" formatCode="0.0000"/>
    <numFmt numFmtId="170" formatCode="0.000"/>
    <numFmt numFmtId="171" formatCode="0.000000000"/>
    <numFmt numFmtId="172" formatCode="0.00000000"/>
    <numFmt numFmtId="173" formatCode="0.0000000"/>
    <numFmt numFmtId="174" formatCode="0.000000"/>
    <numFmt numFmtId="175" formatCode="[$¥€-2]\ #\ ##,000_);[Red]\([$€-2]\ #\ ##,000\)"/>
    <numFmt numFmtId="176" formatCode="_-* #,##0.0\ _K_č_-;\-* #,##0.0\ _K_č_-;_-* &quot;-&quot;??\ _K_č_-;_-@_-"/>
    <numFmt numFmtId="177" formatCode="_-* #,##0\ _K_č_-;\-* #,##0\ _K_č_-;_-* &quot;-&quot;??\ _K_č_-;_-@_-"/>
  </numFmts>
  <fonts count="7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20"/>
      <name val="Arial CE"/>
      <family val="0"/>
    </font>
    <font>
      <b/>
      <sz val="28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trike/>
      <sz val="10"/>
      <name val="Arial CE"/>
      <family val="0"/>
    </font>
    <font>
      <b/>
      <strike/>
      <sz val="10"/>
      <name val="Arial CE"/>
      <family val="0"/>
    </font>
    <font>
      <strike/>
      <sz val="9"/>
      <name val="Arial CE"/>
      <family val="0"/>
    </font>
    <font>
      <b/>
      <strike/>
      <sz val="9"/>
      <name val="Arial CE"/>
      <family val="0"/>
    </font>
    <font>
      <b/>
      <sz val="20"/>
      <name val="Arial CE"/>
      <family val="0"/>
    </font>
    <font>
      <b/>
      <sz val="9"/>
      <name val="Arial CE"/>
      <family val="0"/>
    </font>
    <font>
      <b/>
      <u val="single"/>
      <sz val="10"/>
      <color indexed="10"/>
      <name val="Arial CE"/>
      <family val="0"/>
    </font>
    <font>
      <b/>
      <i/>
      <sz val="10"/>
      <name val="Arial CE"/>
      <family val="0"/>
    </font>
    <font>
      <sz val="6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sz val="1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9"/>
      <name val="Cambria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trike/>
      <sz val="10"/>
      <color indexed="10"/>
      <name val="Arial CE"/>
      <family val="0"/>
    </font>
    <font>
      <b/>
      <strike/>
      <sz val="14"/>
      <color indexed="10"/>
      <name val="Arial CE"/>
      <family val="0"/>
    </font>
    <font>
      <strike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trike/>
      <sz val="10"/>
      <color rgb="FFFF0000"/>
      <name val="Arial CE"/>
      <family val="0"/>
    </font>
    <font>
      <b/>
      <strike/>
      <sz val="14"/>
      <color rgb="FFFF0000"/>
      <name val="Arial CE"/>
      <family val="0"/>
    </font>
    <font>
      <strike/>
      <sz val="10"/>
      <color rgb="FFFF0000"/>
      <name val="Arial CE"/>
      <family val="0"/>
    </font>
    <font>
      <b/>
      <sz val="8"/>
      <name val="Arial CE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37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0" fillId="10" borderId="0" xfId="0" applyFont="1" applyFill="1" applyAlignment="1">
      <alignment/>
    </xf>
    <xf numFmtId="0" fontId="7" fillId="10" borderId="21" xfId="0" applyFont="1" applyFill="1" applyBorder="1" applyAlignment="1">
      <alignment/>
    </xf>
    <xf numFmtId="0" fontId="7" fillId="10" borderId="0" xfId="0" applyFont="1" applyFill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10" borderId="25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28" xfId="0" applyFill="1" applyBorder="1" applyAlignment="1">
      <alignment/>
    </xf>
    <xf numFmtId="0" fontId="0" fillId="7" borderId="27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7" borderId="28" xfId="0" applyFill="1" applyBorder="1" applyAlignment="1">
      <alignment/>
    </xf>
    <xf numFmtId="0" fontId="0" fillId="2" borderId="28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/>
    </xf>
    <xf numFmtId="0" fontId="15" fillId="34" borderId="15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4" borderId="28" xfId="0" applyFill="1" applyBorder="1" applyAlignment="1">
      <alignment horizontal="center"/>
    </xf>
    <xf numFmtId="0" fontId="0" fillId="4" borderId="28" xfId="0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10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4" fillId="8" borderId="33" xfId="0" applyFont="1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0" borderId="28" xfId="0" applyFill="1" applyBorder="1" applyAlignment="1">
      <alignment/>
    </xf>
    <xf numFmtId="0" fontId="3" fillId="0" borderId="10" xfId="0" applyFont="1" applyBorder="1" applyAlignment="1">
      <alignment/>
    </xf>
    <xf numFmtId="0" fontId="3" fillId="38" borderId="10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18" borderId="15" xfId="0" applyFont="1" applyFill="1" applyBorder="1" applyAlignment="1">
      <alignment horizontal="center"/>
    </xf>
    <xf numFmtId="0" fontId="3" fillId="18" borderId="37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3" fillId="18" borderId="26" xfId="0" applyFont="1" applyFill="1" applyBorder="1" applyAlignment="1">
      <alignment horizontal="center"/>
    </xf>
    <xf numFmtId="0" fontId="3" fillId="18" borderId="38" xfId="0" applyFont="1" applyFill="1" applyBorder="1" applyAlignment="1">
      <alignment/>
    </xf>
    <xf numFmtId="0" fontId="0" fillId="18" borderId="39" xfId="0" applyFill="1" applyBorder="1" applyAlignment="1">
      <alignment/>
    </xf>
    <xf numFmtId="0" fontId="3" fillId="13" borderId="15" xfId="0" applyFont="1" applyFill="1" applyBorder="1" applyAlignment="1">
      <alignment horizontal="center"/>
    </xf>
    <xf numFmtId="0" fontId="3" fillId="13" borderId="37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26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8" fillId="38" borderId="41" xfId="0" applyFont="1" applyFill="1" applyBorder="1" applyAlignment="1">
      <alignment horizontal="center"/>
    </xf>
    <xf numFmtId="0" fontId="18" fillId="38" borderId="42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6" borderId="43" xfId="0" applyFill="1" applyBorder="1" applyAlignment="1">
      <alignment/>
    </xf>
    <xf numFmtId="0" fontId="11" fillId="0" borderId="10" xfId="0" applyFont="1" applyBorder="1" applyAlignment="1">
      <alignment horizontal="center"/>
    </xf>
    <xf numFmtId="1" fontId="3" fillId="38" borderId="10" xfId="0" applyNumberFormat="1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37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39" borderId="26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40" borderId="10" xfId="0" applyFill="1" applyBorder="1" applyAlignment="1">
      <alignment/>
    </xf>
    <xf numFmtId="0" fontId="18" fillId="6" borderId="10" xfId="0" applyFont="1" applyFill="1" applyBorder="1" applyAlignment="1">
      <alignment horizontal="center"/>
    </xf>
    <xf numFmtId="0" fontId="18" fillId="13" borderId="10" xfId="0" applyFont="1" applyFill="1" applyBorder="1" applyAlignment="1">
      <alignment/>
    </xf>
    <xf numFmtId="0" fontId="18" fillId="6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4" fillId="16" borderId="11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17" xfId="0" applyBorder="1" applyAlignment="1">
      <alignment/>
    </xf>
    <xf numFmtId="0" fontId="0" fillId="4" borderId="13" xfId="0" applyFill="1" applyBorder="1" applyAlignment="1">
      <alignment horizontal="left"/>
    </xf>
    <xf numFmtId="0" fontId="0" fillId="4" borderId="44" xfId="0" applyFill="1" applyBorder="1" applyAlignment="1">
      <alignment/>
    </xf>
    <xf numFmtId="0" fontId="0" fillId="4" borderId="14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44" xfId="0" applyFill="1" applyBorder="1" applyAlignment="1">
      <alignment/>
    </xf>
    <xf numFmtId="0" fontId="0" fillId="17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16" borderId="46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16" borderId="10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38" borderId="4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28" xfId="0" applyFont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5" xfId="0" applyFont="1" applyBorder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48" xfId="0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1" fontId="3" fillId="41" borderId="10" xfId="0" applyNumberFormat="1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0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9" borderId="38" xfId="0" applyFont="1" applyFill="1" applyBorder="1" applyAlignment="1">
      <alignment/>
    </xf>
    <xf numFmtId="0" fontId="4" fillId="9" borderId="39" xfId="0" applyFont="1" applyFill="1" applyBorder="1" applyAlignment="1">
      <alignment/>
    </xf>
    <xf numFmtId="0" fontId="0" fillId="0" borderId="51" xfId="0" applyBorder="1" applyAlignment="1">
      <alignment/>
    </xf>
    <xf numFmtId="0" fontId="3" fillId="42" borderId="32" xfId="0" applyFont="1" applyFill="1" applyBorder="1" applyAlignment="1">
      <alignment/>
    </xf>
    <xf numFmtId="0" fontId="0" fillId="42" borderId="51" xfId="0" applyFill="1" applyBorder="1" applyAlignment="1">
      <alignment/>
    </xf>
    <xf numFmtId="0" fontId="3" fillId="0" borderId="52" xfId="0" applyFont="1" applyBorder="1" applyAlignment="1">
      <alignment/>
    </xf>
    <xf numFmtId="0" fontId="0" fillId="0" borderId="52" xfId="0" applyBorder="1" applyAlignment="1">
      <alignment/>
    </xf>
    <xf numFmtId="0" fontId="3" fillId="42" borderId="32" xfId="0" applyFont="1" applyFill="1" applyBorder="1" applyAlignment="1">
      <alignment/>
    </xf>
    <xf numFmtId="0" fontId="3" fillId="42" borderId="51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" fontId="3" fillId="43" borderId="13" xfId="0" applyNumberFormat="1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8" borderId="53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7" borderId="54" xfId="0" applyFont="1" applyFill="1" applyBorder="1" applyAlignment="1">
      <alignment/>
    </xf>
    <xf numFmtId="0" fontId="3" fillId="7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/>
    </xf>
    <xf numFmtId="0" fontId="3" fillId="7" borderId="39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16" borderId="10" xfId="0" applyNumberFormat="1" applyFill="1" applyBorder="1" applyAlignment="1">
      <alignment horizontal="center"/>
    </xf>
    <xf numFmtId="0" fontId="22" fillId="0" borderId="36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8" borderId="35" xfId="0" applyFill="1" applyBorder="1" applyAlignment="1">
      <alignment/>
    </xf>
    <xf numFmtId="0" fontId="3" fillId="38" borderId="14" xfId="0" applyFont="1" applyFill="1" applyBorder="1" applyAlignment="1">
      <alignment horizontal="center"/>
    </xf>
    <xf numFmtId="0" fontId="3" fillId="38" borderId="42" xfId="0" applyFont="1" applyFill="1" applyBorder="1" applyAlignment="1">
      <alignment horizontal="center"/>
    </xf>
    <xf numFmtId="0" fontId="18" fillId="38" borderId="47" xfId="0" applyFont="1" applyFill="1" applyBorder="1" applyAlignment="1">
      <alignment horizontal="center"/>
    </xf>
    <xf numFmtId="0" fontId="3" fillId="38" borderId="47" xfId="0" applyFont="1" applyFill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77" fontId="4" fillId="36" borderId="13" xfId="34" applyNumberFormat="1" applyFont="1" applyFill="1" applyBorder="1" applyAlignment="1">
      <alignment horizontal="center"/>
    </xf>
    <xf numFmtId="177" fontId="3" fillId="4" borderId="10" xfId="34" applyNumberFormat="1" applyFont="1" applyFill="1" applyBorder="1" applyAlignment="1">
      <alignment horizontal="center"/>
    </xf>
    <xf numFmtId="177" fontId="3" fillId="44" borderId="10" xfId="34" applyNumberFormat="1" applyFont="1" applyFill="1" applyBorder="1" applyAlignment="1">
      <alignment horizontal="center"/>
    </xf>
    <xf numFmtId="177" fontId="3" fillId="41" borderId="10" xfId="34" applyNumberFormat="1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7" fontId="4" fillId="16" borderId="46" xfId="34" applyNumberFormat="1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3" fillId="42" borderId="16" xfId="0" applyFont="1" applyFill="1" applyBorder="1" applyAlignment="1">
      <alignment horizontal="center"/>
    </xf>
    <xf numFmtId="0" fontId="3" fillId="42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44" xfId="0" applyFill="1" applyBorder="1" applyAlignment="1">
      <alignment horizontal="center"/>
    </xf>
    <xf numFmtId="0" fontId="0" fillId="7" borderId="44" xfId="0" applyFill="1" applyBorder="1" applyAlignment="1">
      <alignment/>
    </xf>
    <xf numFmtId="0" fontId="0" fillId="7" borderId="14" xfId="0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0" fillId="13" borderId="10" xfId="0" applyFont="1" applyFill="1" applyBorder="1" applyAlignment="1">
      <alignment/>
    </xf>
    <xf numFmtId="0" fontId="0" fillId="13" borderId="16" xfId="0" applyFont="1" applyFill="1" applyBorder="1" applyAlignment="1">
      <alignment/>
    </xf>
    <xf numFmtId="177" fontId="8" fillId="34" borderId="10" xfId="34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177" fontId="3" fillId="18" borderId="10" xfId="34" applyNumberFormat="1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11" fillId="43" borderId="10" xfId="0" applyFon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13" borderId="13" xfId="0" applyFont="1" applyFill="1" applyBorder="1" applyAlignment="1">
      <alignment/>
    </xf>
    <xf numFmtId="0" fontId="0" fillId="45" borderId="10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77" fontId="3" fillId="43" borderId="13" xfId="34" applyNumberFormat="1" applyFont="1" applyFill="1" applyBorder="1" applyAlignment="1">
      <alignment/>
    </xf>
    <xf numFmtId="177" fontId="0" fillId="0" borderId="45" xfId="34" applyNumberFormat="1" applyFont="1" applyFill="1" applyBorder="1" applyAlignment="1">
      <alignment/>
    </xf>
    <xf numFmtId="177" fontId="0" fillId="0" borderId="44" xfId="34" applyNumberFormat="1" applyFont="1" applyBorder="1" applyAlignment="1">
      <alignment/>
    </xf>
    <xf numFmtId="177" fontId="0" fillId="0" borderId="44" xfId="34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68" fillId="0" borderId="39" xfId="0" applyFont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6" xfId="0" applyFill="1" applyBorder="1" applyAlignment="1">
      <alignment horizontal="left"/>
    </xf>
    <xf numFmtId="0" fontId="0" fillId="0" borderId="41" xfId="0" applyFont="1" applyFill="1" applyBorder="1" applyAlignment="1">
      <alignment horizontal="center" wrapText="1"/>
    </xf>
    <xf numFmtId="0" fontId="22" fillId="0" borderId="41" xfId="0" applyFont="1" applyFill="1" applyBorder="1" applyAlignment="1">
      <alignment horizontal="center" wrapText="1"/>
    </xf>
    <xf numFmtId="0" fontId="3" fillId="17" borderId="10" xfId="0" applyFont="1" applyFill="1" applyBorder="1" applyAlignment="1">
      <alignment horizontal="center"/>
    </xf>
    <xf numFmtId="0" fontId="4" fillId="41" borderId="46" xfId="0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22" fillId="34" borderId="47" xfId="0" applyFont="1" applyFill="1" applyBorder="1" applyAlignment="1">
      <alignment horizontal="center" wrapText="1"/>
    </xf>
    <xf numFmtId="0" fontId="22" fillId="34" borderId="41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 wrapText="1"/>
    </xf>
    <xf numFmtId="0" fontId="22" fillId="34" borderId="42" xfId="0" applyFont="1" applyFill="1" applyBorder="1" applyAlignment="1">
      <alignment horizontal="center"/>
    </xf>
    <xf numFmtId="0" fontId="22" fillId="34" borderId="36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177" fontId="0" fillId="41" borderId="44" xfId="34" applyNumberFormat="1" applyFont="1" applyFill="1" applyBorder="1" applyAlignment="1">
      <alignment/>
    </xf>
    <xf numFmtId="1" fontId="3" fillId="34" borderId="19" xfId="0" applyNumberFormat="1" applyFont="1" applyFill="1" applyBorder="1" applyAlignment="1">
      <alignment horizontal="center"/>
    </xf>
    <xf numFmtId="1" fontId="3" fillId="34" borderId="22" xfId="0" applyNumberFormat="1" applyFont="1" applyFill="1" applyBorder="1" applyAlignment="1">
      <alignment horizontal="center"/>
    </xf>
    <xf numFmtId="0" fontId="0" fillId="6" borderId="10" xfId="0" applyFill="1" applyBorder="1" applyAlignment="1">
      <alignment horizontal="center" wrapText="1"/>
    </xf>
    <xf numFmtId="0" fontId="5" fillId="19" borderId="4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2" borderId="45" xfId="0" applyFont="1" applyFill="1" applyBorder="1" applyAlignment="1">
      <alignment horizontal="center"/>
    </xf>
    <xf numFmtId="177" fontId="3" fillId="38" borderId="13" xfId="34" applyNumberFormat="1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70" fillId="7" borderId="10" xfId="0" applyFont="1" applyFill="1" applyBorder="1" applyAlignment="1">
      <alignment horizontal="center"/>
    </xf>
    <xf numFmtId="0" fontId="69" fillId="7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4" fillId="16" borderId="14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4" fillId="35" borderId="46" xfId="0" applyFont="1" applyFill="1" applyBorder="1" applyAlignment="1">
      <alignment horizontal="center"/>
    </xf>
    <xf numFmtId="0" fontId="4" fillId="17" borderId="46" xfId="0" applyFont="1" applyFill="1" applyBorder="1" applyAlignment="1">
      <alignment horizontal="center"/>
    </xf>
    <xf numFmtId="177" fontId="4" fillId="16" borderId="26" xfId="34" applyNumberFormat="1" applyFont="1" applyFill="1" applyBorder="1" applyAlignment="1">
      <alignment horizontal="center"/>
    </xf>
    <xf numFmtId="0" fontId="16" fillId="0" borderId="58" xfId="0" applyFont="1" applyFill="1" applyBorder="1" applyAlignment="1">
      <alignment/>
    </xf>
    <xf numFmtId="0" fontId="3" fillId="44" borderId="41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3" fillId="41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46" borderId="41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59" xfId="0" applyBorder="1" applyAlignment="1">
      <alignment horizontal="center"/>
    </xf>
    <xf numFmtId="1" fontId="7" fillId="0" borderId="60" xfId="0" applyNumberFormat="1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 wrapText="1"/>
    </xf>
    <xf numFmtId="0" fontId="69" fillId="7" borderId="16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/>
    </xf>
    <xf numFmtId="0" fontId="70" fillId="38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48" xfId="0" applyFont="1" applyBorder="1" applyAlignment="1">
      <alignment/>
    </xf>
    <xf numFmtId="0" fontId="7" fillId="0" borderId="32" xfId="0" applyFont="1" applyFill="1" applyBorder="1" applyAlignment="1">
      <alignment horizontal="center"/>
    </xf>
    <xf numFmtId="0" fontId="0" fillId="47" borderId="48" xfId="0" applyFont="1" applyFill="1" applyBorder="1" applyAlignment="1">
      <alignment/>
    </xf>
    <xf numFmtId="0" fontId="0" fillId="47" borderId="16" xfId="0" applyFont="1" applyFill="1" applyBorder="1" applyAlignment="1">
      <alignment/>
    </xf>
    <xf numFmtId="0" fontId="69" fillId="0" borderId="10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0" fillId="46" borderId="16" xfId="0" applyFont="1" applyFill="1" applyBorder="1" applyAlignment="1">
      <alignment/>
    </xf>
    <xf numFmtId="0" fontId="71" fillId="38" borderId="10" xfId="0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0" fontId="69" fillId="43" borderId="10" xfId="0" applyFont="1" applyFill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69" fillId="0" borderId="19" xfId="0" applyFont="1" applyBorder="1" applyAlignment="1">
      <alignment horizontal="center"/>
    </xf>
    <xf numFmtId="0" fontId="53" fillId="14" borderId="15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0" fontId="3" fillId="49" borderId="53" xfId="0" applyFont="1" applyFill="1" applyBorder="1" applyAlignment="1">
      <alignment horizontal="center"/>
    </xf>
    <xf numFmtId="0" fontId="3" fillId="49" borderId="34" xfId="0" applyFont="1" applyFill="1" applyBorder="1" applyAlignment="1">
      <alignment horizontal="center"/>
    </xf>
    <xf numFmtId="14" fontId="0" fillId="10" borderId="10" xfId="0" applyNumberForma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9" fillId="50" borderId="16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8" borderId="6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48" borderId="1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8" borderId="45" xfId="0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1" fontId="0" fillId="14" borderId="10" xfId="0" applyNumberFormat="1" applyFill="1" applyBorder="1" applyAlignment="1">
      <alignment horizontal="center"/>
    </xf>
    <xf numFmtId="1" fontId="0" fillId="1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34" borderId="14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53" fillId="38" borderId="10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22" fillId="0" borderId="47" xfId="0" applyFont="1" applyFill="1" applyBorder="1" applyAlignment="1">
      <alignment horizontal="center" wrapText="1"/>
    </xf>
    <xf numFmtId="177" fontId="3" fillId="0" borderId="10" xfId="34" applyNumberFormat="1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14" fontId="0" fillId="38" borderId="0" xfId="0" applyNumberFormat="1" applyFill="1" applyAlignment="1">
      <alignment/>
    </xf>
    <xf numFmtId="0" fontId="0" fillId="15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18" borderId="13" xfId="0" applyFont="1" applyFill="1" applyBorder="1" applyAlignment="1">
      <alignment horizontal="center"/>
    </xf>
    <xf numFmtId="0" fontId="0" fillId="18" borderId="16" xfId="0" applyFont="1" applyFill="1" applyBorder="1" applyAlignment="1">
      <alignment horizontal="center"/>
    </xf>
    <xf numFmtId="0" fontId="69" fillId="18" borderId="16" xfId="0" applyFont="1" applyFill="1" applyBorder="1" applyAlignment="1">
      <alignment horizontal="center"/>
    </xf>
    <xf numFmtId="0" fontId="69" fillId="51" borderId="16" xfId="0" applyFont="1" applyFill="1" applyBorder="1" applyAlignment="1">
      <alignment horizontal="center"/>
    </xf>
    <xf numFmtId="0" fontId="69" fillId="12" borderId="10" xfId="0" applyFont="1" applyFill="1" applyBorder="1" applyAlignment="1">
      <alignment horizontal="center"/>
    </xf>
    <xf numFmtId="0" fontId="68" fillId="12" borderId="10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45" xfId="0" applyFill="1" applyBorder="1" applyAlignment="1">
      <alignment horizontal="center"/>
    </xf>
    <xf numFmtId="14" fontId="3" fillId="38" borderId="10" xfId="0" applyNumberFormat="1" applyFont="1" applyFill="1" applyBorder="1" applyAlignment="1">
      <alignment horizontal="center"/>
    </xf>
    <xf numFmtId="0" fontId="0" fillId="12" borderId="13" xfId="0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64" xfId="0" applyFont="1" applyFill="1" applyBorder="1" applyAlignment="1">
      <alignment horizontal="center"/>
    </xf>
    <xf numFmtId="0" fontId="70" fillId="34" borderId="17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69" fillId="34" borderId="2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0" fontId="68" fillId="14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69" fillId="18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22" fillId="0" borderId="63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22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 wrapText="1"/>
    </xf>
    <xf numFmtId="0" fontId="22" fillId="34" borderId="26" xfId="0" applyFont="1" applyFill="1" applyBorder="1" applyAlignment="1">
      <alignment horizontal="center"/>
    </xf>
    <xf numFmtId="0" fontId="22" fillId="0" borderId="53" xfId="0" applyFont="1" applyFill="1" applyBorder="1" applyAlignment="1">
      <alignment/>
    </xf>
    <xf numFmtId="0" fontId="22" fillId="0" borderId="61" xfId="0" applyFont="1" applyFill="1" applyBorder="1" applyAlignment="1">
      <alignment horizontal="center"/>
    </xf>
    <xf numFmtId="0" fontId="22" fillId="0" borderId="58" xfId="0" applyFont="1" applyFill="1" applyBorder="1" applyAlignment="1">
      <alignment/>
    </xf>
    <xf numFmtId="0" fontId="22" fillId="34" borderId="25" xfId="0" applyFont="1" applyFill="1" applyBorder="1" applyAlignment="1">
      <alignment/>
    </xf>
    <xf numFmtId="0" fontId="22" fillId="41" borderId="41" xfId="0" applyFont="1" applyFill="1" applyBorder="1" applyAlignment="1">
      <alignment horizontal="center"/>
    </xf>
    <xf numFmtId="0" fontId="22" fillId="41" borderId="42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3" fillId="19" borderId="13" xfId="0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0" fillId="38" borderId="52" xfId="0" applyFill="1" applyBorder="1" applyAlignment="1">
      <alignment horizontal="center"/>
    </xf>
    <xf numFmtId="0" fontId="70" fillId="7" borderId="14" xfId="0" applyFont="1" applyFill="1" applyBorder="1" applyAlignment="1">
      <alignment horizontal="center"/>
    </xf>
    <xf numFmtId="0" fontId="69" fillId="0" borderId="2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69" fillId="8" borderId="10" xfId="0" applyFont="1" applyFill="1" applyBorder="1" applyAlignment="1">
      <alignment horizontal="center"/>
    </xf>
    <xf numFmtId="1" fontId="0" fillId="13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77" fontId="3" fillId="19" borderId="13" xfId="34" applyNumberFormat="1" applyFont="1" applyFill="1" applyBorder="1" applyAlignment="1">
      <alignment/>
    </xf>
    <xf numFmtId="177" fontId="0" fillId="34" borderId="45" xfId="34" applyNumberFormat="1" applyFont="1" applyFill="1" applyBorder="1" applyAlignment="1">
      <alignment/>
    </xf>
    <xf numFmtId="0" fontId="72" fillId="0" borderId="11" xfId="0" applyFont="1" applyBorder="1" applyAlignment="1">
      <alignment horizontal="center"/>
    </xf>
    <xf numFmtId="0" fontId="0" fillId="35" borderId="22" xfId="0" applyFont="1" applyFill="1" applyBorder="1" applyAlignment="1">
      <alignment/>
    </xf>
    <xf numFmtId="0" fontId="7" fillId="0" borderId="64" xfId="0" applyFon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35" borderId="20" xfId="0" applyFont="1" applyFill="1" applyBorder="1" applyAlignment="1">
      <alignment/>
    </xf>
    <xf numFmtId="0" fontId="45" fillId="0" borderId="49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48" borderId="20" xfId="0" applyFont="1" applyFill="1" applyBorder="1" applyAlignment="1">
      <alignment horizontal="center"/>
    </xf>
    <xf numFmtId="0" fontId="0" fillId="18" borderId="20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69" fillId="0" borderId="22" xfId="0" applyFont="1" applyFill="1" applyBorder="1" applyAlignment="1">
      <alignment horizontal="center"/>
    </xf>
    <xf numFmtId="177" fontId="0" fillId="34" borderId="45" xfId="34" applyNumberFormat="1" applyFont="1" applyFill="1" applyBorder="1" applyAlignment="1">
      <alignment/>
    </xf>
    <xf numFmtId="177" fontId="0" fillId="0" borderId="45" xfId="34" applyNumberFormat="1" applyFont="1" applyFill="1" applyBorder="1" applyAlignment="1">
      <alignment/>
    </xf>
    <xf numFmtId="0" fontId="13" fillId="34" borderId="38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13" borderId="13" xfId="0" applyFont="1" applyFill="1" applyBorder="1" applyAlignment="1">
      <alignment/>
    </xf>
    <xf numFmtId="0" fontId="11" fillId="7" borderId="14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53" borderId="10" xfId="0" applyNumberForma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8" fillId="0" borderId="16" xfId="0" applyFont="1" applyFill="1" applyBorder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1" fontId="0" fillId="34" borderId="45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16" fillId="37" borderId="22" xfId="0" applyFont="1" applyFill="1" applyBorder="1" applyAlignment="1">
      <alignment horizontal="center"/>
    </xf>
    <xf numFmtId="0" fontId="68" fillId="8" borderId="10" xfId="0" applyFont="1" applyFill="1" applyBorder="1" applyAlignment="1">
      <alignment horizontal="center"/>
    </xf>
    <xf numFmtId="1" fontId="3" fillId="37" borderId="13" xfId="0" applyNumberFormat="1" applyFont="1" applyFill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68" fillId="0" borderId="56" xfId="0" applyFont="1" applyFill="1" applyBorder="1" applyAlignment="1">
      <alignment horizontal="center"/>
    </xf>
    <xf numFmtId="0" fontId="69" fillId="12" borderId="56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3" fillId="19" borderId="13" xfId="0" applyFont="1" applyFill="1" applyBorder="1" applyAlignment="1">
      <alignment horizontal="center"/>
    </xf>
    <xf numFmtId="0" fontId="3" fillId="19" borderId="44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3" fillId="38" borderId="38" xfId="0" applyFont="1" applyFill="1" applyBorder="1" applyAlignment="1">
      <alignment horizontal="center"/>
    </xf>
    <xf numFmtId="0" fontId="3" fillId="38" borderId="66" xfId="0" applyFont="1" applyFill="1" applyBorder="1" applyAlignment="1">
      <alignment horizontal="center"/>
    </xf>
    <xf numFmtId="0" fontId="3" fillId="38" borderId="39" xfId="0" applyFont="1" applyFill="1" applyBorder="1" applyAlignment="1">
      <alignment horizontal="center"/>
    </xf>
    <xf numFmtId="0" fontId="5" fillId="19" borderId="13" xfId="0" applyFont="1" applyFill="1" applyBorder="1" applyAlignment="1">
      <alignment horizontal="center"/>
    </xf>
    <xf numFmtId="0" fontId="5" fillId="19" borderId="44" xfId="0" applyFont="1" applyFill="1" applyBorder="1" applyAlignment="1">
      <alignment horizontal="center"/>
    </xf>
    <xf numFmtId="0" fontId="5" fillId="19" borderId="14" xfId="0" applyFont="1" applyFill="1" applyBorder="1" applyAlignment="1">
      <alignment horizontal="center"/>
    </xf>
    <xf numFmtId="0" fontId="4" fillId="46" borderId="67" xfId="0" applyFont="1" applyFill="1" applyBorder="1" applyAlignment="1">
      <alignment horizontal="center"/>
    </xf>
    <xf numFmtId="0" fontId="4" fillId="46" borderId="68" xfId="0" applyFont="1" applyFill="1" applyBorder="1" applyAlignment="1">
      <alignment horizontal="center"/>
    </xf>
    <xf numFmtId="0" fontId="4" fillId="46" borderId="69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0" fontId="0" fillId="6" borderId="11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0" fontId="3" fillId="18" borderId="38" xfId="0" applyFont="1" applyFill="1" applyBorder="1" applyAlignment="1">
      <alignment horizontal="center"/>
    </xf>
    <xf numFmtId="0" fontId="3" fillId="18" borderId="39" xfId="0" applyFont="1" applyFill="1" applyBorder="1" applyAlignment="1">
      <alignment horizontal="center"/>
    </xf>
    <xf numFmtId="0" fontId="25" fillId="38" borderId="70" xfId="0" applyFont="1" applyFill="1" applyBorder="1" applyAlignment="1">
      <alignment horizontal="center"/>
    </xf>
    <xf numFmtId="0" fontId="25" fillId="38" borderId="71" xfId="0" applyFont="1" applyFill="1" applyBorder="1" applyAlignment="1">
      <alignment horizontal="center"/>
    </xf>
    <xf numFmtId="0" fontId="25" fillId="34" borderId="70" xfId="0" applyFont="1" applyFill="1" applyBorder="1" applyAlignment="1">
      <alignment horizontal="center"/>
    </xf>
    <xf numFmtId="0" fontId="25" fillId="34" borderId="71" xfId="0" applyFont="1" applyFill="1" applyBorder="1" applyAlignment="1">
      <alignment horizontal="center"/>
    </xf>
    <xf numFmtId="0" fontId="25" fillId="38" borderId="72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25" fillId="49" borderId="72" xfId="0" applyFont="1" applyFill="1" applyBorder="1" applyAlignment="1">
      <alignment horizontal="center"/>
    </xf>
    <xf numFmtId="0" fontId="25" fillId="49" borderId="71" xfId="0" applyFont="1" applyFill="1" applyBorder="1" applyAlignment="1">
      <alignment horizontal="center"/>
    </xf>
    <xf numFmtId="0" fontId="25" fillId="34" borderId="7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69" fillId="0" borderId="13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57">
    <dxf>
      <font>
        <b/>
        <i/>
        <u val="single"/>
        <color rgb="FF0070C0"/>
      </font>
    </dxf>
    <dxf>
      <font>
        <b/>
        <i/>
        <u val="single"/>
        <color rgb="FF0070C0"/>
      </font>
    </dxf>
    <dxf>
      <font>
        <b/>
        <i/>
        <u val="single"/>
        <color rgb="FF0070C0"/>
      </font>
    </dxf>
    <dxf>
      <font>
        <b/>
        <i/>
        <u val="single"/>
        <color rgb="FF0070C0"/>
      </font>
    </dxf>
    <dxf>
      <font>
        <b/>
        <i/>
        <u val="single"/>
        <color rgb="FF0070C0"/>
      </font>
    </dxf>
    <dxf>
      <font>
        <b/>
        <i/>
        <u val="single"/>
        <color rgb="FF0070C0"/>
      </font>
    </dxf>
    <dxf>
      <font>
        <b/>
        <i/>
        <u val="double"/>
        <color rgb="FF7030A0"/>
      </font>
    </dxf>
    <dxf>
      <font>
        <b/>
        <i/>
        <u val="single"/>
        <color rgb="FF7030A0"/>
      </font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/>
        <u val="double"/>
        <color rgb="FF7030A0"/>
      </font>
    </dxf>
    <dxf>
      <font>
        <b/>
        <i/>
        <u val="single"/>
        <color rgb="FF7030A0"/>
      </font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92D050"/>
        </patternFill>
      </fill>
    </dxf>
    <dxf>
      <font>
        <b/>
        <i/>
        <u val="single"/>
        <color rgb="FF0070C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92D050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92D050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92D050"/>
        </patternFill>
      </fill>
    </dxf>
    <dxf>
      <fill>
        <patternFill>
          <fgColor indexed="64"/>
          <bgColor indexed="9"/>
        </patternFill>
      </fill>
    </dxf>
    <dxf>
      <font>
        <b/>
        <i/>
        <color rgb="FFFF0000"/>
      </font>
    </dxf>
    <dxf>
      <font>
        <b/>
        <i/>
        <u val="double"/>
        <color rgb="FF7030A0"/>
      </font>
    </dxf>
    <dxf>
      <font>
        <b/>
        <i/>
        <u val="single"/>
        <color rgb="FF7030A0"/>
      </font>
      <border>
        <left style="thin"/>
        <right style="thin"/>
        <top style="thin"/>
        <bottom style="thin"/>
      </border>
    </dxf>
    <dxf>
      <font>
        <b/>
        <i/>
        <u val="single"/>
        <color rgb="FF0070C0"/>
      </font>
    </dxf>
    <dxf>
      <font>
        <b/>
        <i/>
        <u val="single"/>
        <color rgb="FF0070C0"/>
      </font>
    </dxf>
    <dxf>
      <font>
        <b/>
        <i/>
        <u val="single"/>
        <color rgb="FF0070C0"/>
      </font>
    </dxf>
    <dxf>
      <font>
        <b/>
        <i/>
        <u val="single"/>
        <color rgb="FF0070C0"/>
      </font>
    </dxf>
    <dxf>
      <font>
        <b/>
        <i/>
        <color theme="3" tint="0.3999499976634979"/>
      </font>
    </dxf>
    <dxf>
      <font>
        <b/>
        <i/>
        <u val="single"/>
        <color rgb="FF0070C0"/>
      </font>
    </dxf>
    <dxf>
      <font>
        <b/>
        <i/>
        <u val="double"/>
        <color rgb="FF7030A0"/>
      </font>
    </dxf>
    <dxf>
      <font>
        <b/>
        <i/>
        <u val="single"/>
        <color rgb="FF7030A0"/>
      </font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00B050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fgColor indexed="64"/>
          <bgColor indexed="9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fgColor indexed="64"/>
          <bgColor indexed="9"/>
        </patternFill>
      </fill>
    </dxf>
    <dxf>
      <font>
        <b/>
        <i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fgColor indexed="64"/>
          <bgColor indexed="9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fgColor indexed="64"/>
          <bgColor indexed="9"/>
        </patternFill>
      </fill>
    </dxf>
    <dxf>
      <font>
        <b/>
        <i/>
        <color rgb="FFFF0000"/>
      </font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ont>
        <b/>
        <i/>
        <color rgb="FFFF0000"/>
      </font>
    </dxf>
    <dxf>
      <fill>
        <patternFill>
          <fgColor indexed="64"/>
          <bgColor indexed="9"/>
        </patternFill>
      </fill>
    </dxf>
    <dxf>
      <font>
        <b/>
        <i/>
        <color rgb="FFFF0000"/>
      </font>
    </dxf>
    <dxf>
      <fill>
        <patternFill>
          <fgColor indexed="64"/>
          <bgColor indexed="9"/>
        </patternFill>
      </fill>
    </dxf>
    <dxf>
      <font>
        <b/>
        <i/>
        <color rgb="FFFF0000"/>
      </font>
    </dxf>
    <dxf>
      <fill>
        <patternFill>
          <fgColor indexed="64"/>
          <bgColor indexed="9"/>
        </patternFill>
      </fill>
    </dxf>
    <dxf>
      <font>
        <b/>
        <i/>
        <color rgb="FFFF0000"/>
      </font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fgColor indexed="64"/>
          <bgColor indexed="9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fgColor indexed="64"/>
          <bgColor indexed="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  <border/>
    </dxf>
    <dxf>
      <font>
        <b/>
        <i/>
        <strike val="0"/>
        <color rgb="FFFF00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/>
        <u val="single"/>
        <color rgb="FF7030A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color rgb="FF7030A0"/>
      </font>
      <border/>
    </dxf>
    <dxf>
      <font>
        <b/>
        <i/>
        <u val="single"/>
        <color rgb="FF0070C0"/>
      </font>
      <border/>
    </dxf>
    <dxf>
      <font>
        <b/>
        <i/>
        <color theme="3" tint="0.399949997663497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7"/>
  <sheetViews>
    <sheetView zoomScale="80" zoomScaleNormal="80" zoomScalePageLayoutView="0" workbookViewId="0" topLeftCell="A163">
      <selection activeCell="U20" sqref="U20"/>
    </sheetView>
  </sheetViews>
  <sheetFormatPr defaultColWidth="9.00390625" defaultRowHeight="12.75"/>
  <cols>
    <col min="1" max="1" width="4.50390625" style="0" customWidth="1"/>
    <col min="2" max="2" width="20.75390625" style="0" customWidth="1"/>
    <col min="3" max="11" width="9.50390625" style="0" hidden="1" customWidth="1"/>
    <col min="12" max="20" width="9.50390625" style="0" customWidth="1"/>
    <col min="21" max="21" width="16.50390625" style="3" bestFit="1" customWidth="1"/>
    <col min="22" max="22" width="6.625" style="1" bestFit="1" customWidth="1"/>
    <col min="23" max="23" width="15.625" style="0" customWidth="1"/>
    <col min="24" max="24" width="4.50390625" style="0" customWidth="1"/>
    <col min="25" max="25" width="4.375" style="0" customWidth="1"/>
  </cols>
  <sheetData>
    <row r="1" spans="2:20" ht="37.5" thickBot="1">
      <c r="B1" s="19" t="s">
        <v>615</v>
      </c>
      <c r="L1" s="348" t="s">
        <v>475</v>
      </c>
      <c r="M1" s="557" t="s">
        <v>476</v>
      </c>
      <c r="N1" s="558"/>
      <c r="O1" s="559"/>
      <c r="P1" s="359"/>
      <c r="Q1" s="359"/>
      <c r="R1" s="359"/>
      <c r="S1" s="359"/>
      <c r="T1" s="359"/>
    </row>
    <row r="2" spans="2:25" ht="26.25">
      <c r="B2" s="12" t="s">
        <v>52</v>
      </c>
      <c r="C2" s="554" t="s">
        <v>138</v>
      </c>
      <c r="D2" s="555"/>
      <c r="E2" s="555"/>
      <c r="F2" s="555"/>
      <c r="G2" s="555"/>
      <c r="H2" s="555"/>
      <c r="I2" s="555"/>
      <c r="J2" s="555"/>
      <c r="K2" s="555"/>
      <c r="L2" s="555"/>
      <c r="M2" s="556"/>
      <c r="N2" s="349"/>
      <c r="O2" s="349"/>
      <c r="P2" s="349"/>
      <c r="Q2" s="349"/>
      <c r="R2" s="349"/>
      <c r="S2" s="349"/>
      <c r="T2" s="349"/>
      <c r="U2" s="551" t="s">
        <v>140</v>
      </c>
      <c r="V2" s="552"/>
      <c r="W2" s="552"/>
      <c r="X2" s="553" t="s">
        <v>329</v>
      </c>
      <c r="Y2" s="553"/>
    </row>
    <row r="3" spans="2:25" ht="16.5" thickBot="1">
      <c r="B3" s="5" t="s">
        <v>0</v>
      </c>
      <c r="C3" s="5" t="s">
        <v>45</v>
      </c>
      <c r="D3" s="5" t="s">
        <v>46</v>
      </c>
      <c r="E3" s="5" t="s">
        <v>47</v>
      </c>
      <c r="F3" s="39" t="s">
        <v>48</v>
      </c>
      <c r="G3" s="5" t="s">
        <v>49</v>
      </c>
      <c r="H3" s="5" t="s">
        <v>149</v>
      </c>
      <c r="I3" s="5" t="s">
        <v>151</v>
      </c>
      <c r="J3" s="5" t="s">
        <v>191</v>
      </c>
      <c r="K3" s="5" t="s">
        <v>228</v>
      </c>
      <c r="L3" s="5" t="s">
        <v>349</v>
      </c>
      <c r="M3" s="5" t="s">
        <v>413</v>
      </c>
      <c r="N3" s="5" t="s">
        <v>447</v>
      </c>
      <c r="O3" s="5" t="s">
        <v>466</v>
      </c>
      <c r="P3" s="5" t="s">
        <v>496</v>
      </c>
      <c r="Q3" s="5" t="s">
        <v>517</v>
      </c>
      <c r="R3" s="5" t="s">
        <v>564</v>
      </c>
      <c r="S3" s="5" t="s">
        <v>605</v>
      </c>
      <c r="T3" s="333" t="s">
        <v>614</v>
      </c>
      <c r="U3" s="13" t="s">
        <v>50</v>
      </c>
      <c r="V3" s="5" t="s">
        <v>146</v>
      </c>
      <c r="W3" s="163" t="s">
        <v>147</v>
      </c>
      <c r="X3" s="173">
        <v>200</v>
      </c>
      <c r="Y3" s="173">
        <v>100</v>
      </c>
    </row>
    <row r="4" spans="1:27" s="7" customFormat="1" ht="16.5" thickBot="1">
      <c r="A4" s="15" t="s">
        <v>1</v>
      </c>
      <c r="B4" s="10" t="s">
        <v>21</v>
      </c>
      <c r="C4" s="17">
        <v>190</v>
      </c>
      <c r="D4" s="17">
        <v>130</v>
      </c>
      <c r="E4" s="37">
        <v>186</v>
      </c>
      <c r="F4" s="40">
        <v>193</v>
      </c>
      <c r="G4" s="38">
        <v>173</v>
      </c>
      <c r="H4" s="17">
        <v>146</v>
      </c>
      <c r="I4" s="9">
        <v>91</v>
      </c>
      <c r="J4" s="17">
        <v>133</v>
      </c>
      <c r="K4" s="41">
        <v>157</v>
      </c>
      <c r="L4" s="9">
        <v>151</v>
      </c>
      <c r="M4" s="17">
        <v>144</v>
      </c>
      <c r="N4" s="305">
        <v>126</v>
      </c>
      <c r="O4" s="9">
        <v>92</v>
      </c>
      <c r="P4" s="9">
        <v>3</v>
      </c>
      <c r="Q4" s="9">
        <v>108</v>
      </c>
      <c r="R4" s="305">
        <v>148</v>
      </c>
      <c r="S4" s="305">
        <v>15</v>
      </c>
      <c r="T4" s="444">
        <v>149</v>
      </c>
      <c r="U4" s="25">
        <f>SUM(C4:T4)</f>
        <v>2335</v>
      </c>
      <c r="V4" s="16">
        <f>COUNTIF(C4:T4,"&gt;0")</f>
        <v>18</v>
      </c>
      <c r="W4" s="224">
        <f>U4/V4</f>
        <v>129.72222222222223</v>
      </c>
      <c r="X4" s="170">
        <f>COUNTIF(C4:T4,"&gt;=200")</f>
        <v>0</v>
      </c>
      <c r="Y4" s="227">
        <f>COUNTIF(C4:T4,"&gt;=100")</f>
        <v>14</v>
      </c>
      <c r="Z4" s="64"/>
      <c r="AA4" s="7" t="s">
        <v>350</v>
      </c>
    </row>
    <row r="5" spans="1:27" s="7" customFormat="1" ht="16.5" thickBot="1">
      <c r="A5" s="15" t="s">
        <v>2</v>
      </c>
      <c r="B5" s="18" t="s">
        <v>23</v>
      </c>
      <c r="C5" s="9">
        <v>38</v>
      </c>
      <c r="D5" s="9">
        <v>94</v>
      </c>
      <c r="E5" s="41">
        <v>122</v>
      </c>
      <c r="F5" s="417">
        <v>218</v>
      </c>
      <c r="G5" s="419">
        <v>229</v>
      </c>
      <c r="H5" s="9">
        <v>41</v>
      </c>
      <c r="I5" s="17">
        <v>152</v>
      </c>
      <c r="J5" s="9">
        <v>90</v>
      </c>
      <c r="K5" s="41">
        <v>61</v>
      </c>
      <c r="L5" s="41">
        <v>29</v>
      </c>
      <c r="M5" s="41">
        <v>12</v>
      </c>
      <c r="N5" s="420">
        <v>150</v>
      </c>
      <c r="O5" s="421">
        <v>121</v>
      </c>
      <c r="P5" s="316">
        <v>128</v>
      </c>
      <c r="Q5" s="420">
        <v>164</v>
      </c>
      <c r="R5" s="316">
        <v>158</v>
      </c>
      <c r="S5" s="41">
        <v>8</v>
      </c>
      <c r="T5" s="445">
        <v>183</v>
      </c>
      <c r="U5" s="25">
        <f>SUM(C5:T5)</f>
        <v>1998</v>
      </c>
      <c r="V5" s="16">
        <f>COUNTIF(C5:T5,"&gt;0")</f>
        <v>18</v>
      </c>
      <c r="W5" s="171">
        <f>U5/V5</f>
        <v>111</v>
      </c>
      <c r="X5" s="170">
        <f>COUNTIF(C5:S5,"&gt;=200")</f>
        <v>2</v>
      </c>
      <c r="Y5" s="170">
        <f>COUNTIF(C5:S5,"&gt;=100")</f>
        <v>9</v>
      </c>
      <c r="Z5" s="34"/>
      <c r="AA5" s="7" t="s">
        <v>365</v>
      </c>
    </row>
    <row r="6" spans="1:27" s="7" customFormat="1" ht="16.5" thickBot="1">
      <c r="A6" s="15" t="s">
        <v>3</v>
      </c>
      <c r="B6" s="10" t="s">
        <v>24</v>
      </c>
      <c r="C6" s="9">
        <v>142</v>
      </c>
      <c r="D6" s="9">
        <v>84</v>
      </c>
      <c r="E6" s="9">
        <v>95</v>
      </c>
      <c r="F6" s="418">
        <v>178</v>
      </c>
      <c r="G6" s="150">
        <v>160</v>
      </c>
      <c r="H6" s="42">
        <v>134</v>
      </c>
      <c r="I6" s="9">
        <v>111</v>
      </c>
      <c r="J6" s="15">
        <v>120</v>
      </c>
      <c r="K6" s="41">
        <v>136</v>
      </c>
      <c r="L6" s="305">
        <v>178</v>
      </c>
      <c r="M6" s="9">
        <v>120</v>
      </c>
      <c r="N6" s="305">
        <v>118</v>
      </c>
      <c r="O6" s="9">
        <v>94</v>
      </c>
      <c r="P6" s="9">
        <v>89</v>
      </c>
      <c r="Q6" s="9" t="s">
        <v>42</v>
      </c>
      <c r="R6" s="9" t="s">
        <v>42</v>
      </c>
      <c r="S6" s="9" t="s">
        <v>42</v>
      </c>
      <c r="T6" s="9"/>
      <c r="U6" s="25">
        <f>SUM(C6:T6)</f>
        <v>1759</v>
      </c>
      <c r="V6" s="16">
        <f>COUNTIF(C6:T6,"&gt;0")</f>
        <v>14</v>
      </c>
      <c r="W6" s="224">
        <f>U6/V6</f>
        <v>125.64285714285714</v>
      </c>
      <c r="X6" s="170">
        <f>COUNTIF(C6:S6,"&gt;=200")</f>
        <v>0</v>
      </c>
      <c r="Y6" s="170">
        <f>COUNTIF(C6:S6,"&gt;=100")</f>
        <v>10</v>
      </c>
      <c r="Z6" s="35"/>
      <c r="AA6" s="7" t="s">
        <v>351</v>
      </c>
    </row>
    <row r="7" spans="1:27" s="7" customFormat="1" ht="16.5" thickBot="1">
      <c r="A7" s="15" t="s">
        <v>4</v>
      </c>
      <c r="B7" s="10" t="s">
        <v>26</v>
      </c>
      <c r="C7" s="9">
        <v>76</v>
      </c>
      <c r="D7" s="9">
        <v>45</v>
      </c>
      <c r="E7" s="45">
        <v>96</v>
      </c>
      <c r="F7" s="150">
        <v>75</v>
      </c>
      <c r="G7" s="44">
        <v>88</v>
      </c>
      <c r="H7" s="9">
        <v>87</v>
      </c>
      <c r="I7" s="9">
        <v>85</v>
      </c>
      <c r="J7" s="15">
        <v>115</v>
      </c>
      <c r="K7" s="41">
        <v>108</v>
      </c>
      <c r="L7" s="41">
        <v>126</v>
      </c>
      <c r="M7" s="41">
        <v>89</v>
      </c>
      <c r="N7" s="41">
        <v>111</v>
      </c>
      <c r="O7" s="41">
        <v>63</v>
      </c>
      <c r="P7" s="41">
        <v>60</v>
      </c>
      <c r="Q7" s="41">
        <v>64</v>
      </c>
      <c r="R7" s="41">
        <v>62</v>
      </c>
      <c r="S7" s="41">
        <v>12</v>
      </c>
      <c r="T7" s="458">
        <v>39</v>
      </c>
      <c r="U7" s="25">
        <f>SUM(C7:T7)</f>
        <v>1401</v>
      </c>
      <c r="V7" s="16">
        <f>COUNTIF(C7:T7,"&gt;0")</f>
        <v>18</v>
      </c>
      <c r="W7" s="171">
        <f>U7/V7</f>
        <v>77.83333333333333</v>
      </c>
      <c r="X7" s="170">
        <f>COUNTIF(C7:S7,"&gt;=200")</f>
        <v>0</v>
      </c>
      <c r="Y7" s="170">
        <f>COUNTIF(C7:S7,"&gt;=100")</f>
        <v>4</v>
      </c>
      <c r="Z7" s="328">
        <v>100</v>
      </c>
      <c r="AA7" s="7" t="s">
        <v>236</v>
      </c>
    </row>
    <row r="8" spans="1:26" s="7" customFormat="1" ht="16.5" thickBot="1">
      <c r="A8" s="15" t="s">
        <v>5</v>
      </c>
      <c r="B8" s="24" t="s">
        <v>40</v>
      </c>
      <c r="C8" s="9">
        <v>15</v>
      </c>
      <c r="D8" s="41">
        <v>20</v>
      </c>
      <c r="E8" s="150">
        <v>134</v>
      </c>
      <c r="F8" s="44">
        <v>131</v>
      </c>
      <c r="G8" s="9">
        <v>29</v>
      </c>
      <c r="H8" s="9">
        <v>120</v>
      </c>
      <c r="I8" s="15">
        <v>122</v>
      </c>
      <c r="J8" s="9">
        <v>97</v>
      </c>
      <c r="K8" s="316">
        <v>169</v>
      </c>
      <c r="L8" s="305">
        <v>175</v>
      </c>
      <c r="M8" s="9">
        <v>72</v>
      </c>
      <c r="N8" s="9">
        <v>82</v>
      </c>
      <c r="O8" s="9">
        <v>9</v>
      </c>
      <c r="P8" s="9" t="s">
        <v>42</v>
      </c>
      <c r="Q8" s="9" t="s">
        <v>42</v>
      </c>
      <c r="R8" s="9" t="s">
        <v>42</v>
      </c>
      <c r="S8" s="9" t="s">
        <v>42</v>
      </c>
      <c r="T8" s="9"/>
      <c r="U8" s="25">
        <f>SUM(C8:T8)</f>
        <v>1175</v>
      </c>
      <c r="V8" s="16">
        <f>COUNTIF(C8:T8,"&gt;0")</f>
        <v>13</v>
      </c>
      <c r="W8" s="171">
        <f>U8/V8</f>
        <v>90.38461538461539</v>
      </c>
      <c r="X8" s="170">
        <f>COUNTIF(C8:S8,"&gt;=200")</f>
        <v>0</v>
      </c>
      <c r="Y8" s="170">
        <f>COUNTIF(C8:S8,"&gt;=100")</f>
        <v>6</v>
      </c>
      <c r="Z8" s="36"/>
    </row>
    <row r="9" spans="1:27" s="7" customFormat="1" ht="16.5" thickBot="1">
      <c r="A9" s="15" t="s">
        <v>6</v>
      </c>
      <c r="B9" s="10" t="s">
        <v>28</v>
      </c>
      <c r="C9" s="9">
        <v>80</v>
      </c>
      <c r="D9" s="41">
        <v>77</v>
      </c>
      <c r="E9" s="150">
        <v>9</v>
      </c>
      <c r="F9" s="42">
        <v>12</v>
      </c>
      <c r="G9" s="9">
        <v>52</v>
      </c>
      <c r="H9" s="9">
        <v>71</v>
      </c>
      <c r="I9" s="15">
        <v>139</v>
      </c>
      <c r="J9" s="46">
        <v>100</v>
      </c>
      <c r="K9" s="41">
        <v>81</v>
      </c>
      <c r="L9" s="9">
        <v>39</v>
      </c>
      <c r="M9" s="305">
        <v>123</v>
      </c>
      <c r="N9" s="9">
        <v>101</v>
      </c>
      <c r="O9" s="9">
        <v>74</v>
      </c>
      <c r="P9" s="9">
        <v>33</v>
      </c>
      <c r="Q9" s="9" t="s">
        <v>42</v>
      </c>
      <c r="R9" s="9" t="s">
        <v>42</v>
      </c>
      <c r="S9" s="9" t="s">
        <v>42</v>
      </c>
      <c r="T9" s="9"/>
      <c r="U9" s="25">
        <f>SUM(C9:T9)</f>
        <v>991</v>
      </c>
      <c r="V9" s="16">
        <f>COUNTIF(C9:T9,"&gt;0")</f>
        <v>14</v>
      </c>
      <c r="W9" s="171">
        <f>U9/V9</f>
        <v>70.78571428571429</v>
      </c>
      <c r="X9" s="170">
        <f>COUNTIF(C9:S9,"&gt;=200")</f>
        <v>0</v>
      </c>
      <c r="Y9" s="170">
        <f>COUNTIF(C9:S9,"&gt;=100")</f>
        <v>4</v>
      </c>
      <c r="AA9" s="218"/>
    </row>
    <row r="10" spans="1:25" s="7" customFormat="1" ht="16.5" thickBot="1">
      <c r="A10" s="15" t="s">
        <v>7</v>
      </c>
      <c r="B10" s="10" t="s">
        <v>22</v>
      </c>
      <c r="C10" s="9">
        <v>133</v>
      </c>
      <c r="D10" s="9">
        <v>95</v>
      </c>
      <c r="E10" s="43">
        <v>116</v>
      </c>
      <c r="F10" s="9">
        <v>166</v>
      </c>
      <c r="G10" s="46">
        <v>116</v>
      </c>
      <c r="H10" s="15">
        <v>143</v>
      </c>
      <c r="I10" s="41">
        <v>51</v>
      </c>
      <c r="J10" s="150" t="s">
        <v>42</v>
      </c>
      <c r="K10" s="206" t="s">
        <v>42</v>
      </c>
      <c r="L10" s="9" t="s">
        <v>42</v>
      </c>
      <c r="M10" s="4" t="s">
        <v>42</v>
      </c>
      <c r="N10" s="4" t="s">
        <v>42</v>
      </c>
      <c r="O10" s="4" t="s">
        <v>42</v>
      </c>
      <c r="P10" s="4" t="s">
        <v>42</v>
      </c>
      <c r="Q10" s="4" t="s">
        <v>42</v>
      </c>
      <c r="R10" s="4" t="s">
        <v>42</v>
      </c>
      <c r="S10" s="4" t="s">
        <v>42</v>
      </c>
      <c r="T10" s="4"/>
      <c r="U10" s="25">
        <f>SUM(C10:T10)</f>
        <v>820</v>
      </c>
      <c r="V10" s="16">
        <f>COUNTIF(C10:T10,"&gt;0")</f>
        <v>7</v>
      </c>
      <c r="W10" s="171">
        <f>U10/V10</f>
        <v>117.14285714285714</v>
      </c>
      <c r="X10" s="170">
        <f>COUNTIF(C10:S10,"&gt;=200")</f>
        <v>0</v>
      </c>
      <c r="Y10" s="170">
        <f>COUNTIF(C10:S10,"&gt;=100")</f>
        <v>5</v>
      </c>
    </row>
    <row r="11" spans="1:25" s="7" customFormat="1" ht="16.5" thickBot="1">
      <c r="A11" s="15" t="s">
        <v>8</v>
      </c>
      <c r="B11" s="10" t="s">
        <v>29</v>
      </c>
      <c r="C11" s="46" t="s">
        <v>42</v>
      </c>
      <c r="D11" s="9" t="s">
        <v>42</v>
      </c>
      <c r="E11" s="17">
        <v>188</v>
      </c>
      <c r="F11" s="41">
        <v>146</v>
      </c>
      <c r="G11" s="150">
        <v>142</v>
      </c>
      <c r="H11" s="38">
        <v>139</v>
      </c>
      <c r="I11" s="9">
        <v>68</v>
      </c>
      <c r="J11" s="43">
        <v>53</v>
      </c>
      <c r="K11" s="41" t="s">
        <v>42</v>
      </c>
      <c r="L11" s="9" t="s">
        <v>42</v>
      </c>
      <c r="M11" s="9" t="s">
        <v>42</v>
      </c>
      <c r="N11" s="9" t="s">
        <v>42</v>
      </c>
      <c r="O11" s="9" t="s">
        <v>42</v>
      </c>
      <c r="P11" s="9" t="s">
        <v>42</v>
      </c>
      <c r="Q11" s="9" t="s">
        <v>42</v>
      </c>
      <c r="R11" s="9" t="s">
        <v>42</v>
      </c>
      <c r="S11" s="9" t="s">
        <v>42</v>
      </c>
      <c r="T11" s="9"/>
      <c r="U11" s="25">
        <f>SUM(C11:T11)</f>
        <v>736</v>
      </c>
      <c r="V11" s="16">
        <f>COUNTIF(C11:T11,"&gt;0")</f>
        <v>6</v>
      </c>
      <c r="W11" s="298">
        <f>U11/V11</f>
        <v>122.66666666666667</v>
      </c>
      <c r="X11" s="170">
        <f>COUNTIF(C11:S11,"&gt;=200")</f>
        <v>0</v>
      </c>
      <c r="Y11" s="170">
        <f>COUNTIF(C11:S11,"&gt;=100")</f>
        <v>4</v>
      </c>
    </row>
    <row r="12" spans="1:25" s="7" customFormat="1" ht="16.5" thickBot="1">
      <c r="A12" s="15" t="s">
        <v>9</v>
      </c>
      <c r="B12" s="47" t="s">
        <v>30</v>
      </c>
      <c r="C12" s="150" t="s">
        <v>42</v>
      </c>
      <c r="D12" s="42" t="s">
        <v>42</v>
      </c>
      <c r="E12" s="9">
        <v>134</v>
      </c>
      <c r="F12" s="15">
        <v>178</v>
      </c>
      <c r="G12" s="540">
        <v>200</v>
      </c>
      <c r="H12" s="9">
        <v>133</v>
      </c>
      <c r="I12" s="46" t="s">
        <v>42</v>
      </c>
      <c r="J12" s="9" t="s">
        <v>42</v>
      </c>
      <c r="K12" s="41">
        <v>19</v>
      </c>
      <c r="L12" s="9" t="s">
        <v>42</v>
      </c>
      <c r="M12" s="9" t="s">
        <v>42</v>
      </c>
      <c r="N12" s="9" t="s">
        <v>42</v>
      </c>
      <c r="O12" s="9" t="s">
        <v>42</v>
      </c>
      <c r="P12" s="9" t="s">
        <v>42</v>
      </c>
      <c r="Q12" s="9" t="s">
        <v>42</v>
      </c>
      <c r="R12" s="9" t="s">
        <v>42</v>
      </c>
      <c r="S12" s="9">
        <v>12</v>
      </c>
      <c r="T12" s="451">
        <v>47</v>
      </c>
      <c r="U12" s="25">
        <f>SUM(C12:T12)</f>
        <v>723</v>
      </c>
      <c r="V12" s="16">
        <f>COUNTIF(C12:T12,"&gt;0")</f>
        <v>7</v>
      </c>
      <c r="W12" s="543">
        <f>U12/V12</f>
        <v>103.28571428571429</v>
      </c>
      <c r="X12" s="170">
        <f>COUNTIF(C12:S12,"&gt;=200")</f>
        <v>1</v>
      </c>
      <c r="Y12" s="170">
        <f>COUNTIF(C12:S12,"&gt;=100")</f>
        <v>4</v>
      </c>
    </row>
    <row r="13" spans="1:25" s="7" customFormat="1" ht="16.5" thickBot="1">
      <c r="A13" s="79" t="s">
        <v>10</v>
      </c>
      <c r="B13" s="69" t="s">
        <v>44</v>
      </c>
      <c r="C13" s="351" t="s">
        <v>42</v>
      </c>
      <c r="D13" s="66">
        <v>12</v>
      </c>
      <c r="E13" s="66" t="s">
        <v>42</v>
      </c>
      <c r="F13" s="66" t="s">
        <v>42</v>
      </c>
      <c r="G13" s="66">
        <v>7</v>
      </c>
      <c r="H13" s="72">
        <v>24</v>
      </c>
      <c r="I13" s="299">
        <v>101</v>
      </c>
      <c r="J13" s="73">
        <v>7</v>
      </c>
      <c r="K13" s="541">
        <v>204</v>
      </c>
      <c r="L13" s="541">
        <v>224</v>
      </c>
      <c r="M13" s="71">
        <v>28</v>
      </c>
      <c r="N13" s="71">
        <v>102</v>
      </c>
      <c r="O13" s="71" t="s">
        <v>42</v>
      </c>
      <c r="P13" s="71" t="s">
        <v>42</v>
      </c>
      <c r="Q13" s="71" t="s">
        <v>42</v>
      </c>
      <c r="R13" s="71" t="s">
        <v>42</v>
      </c>
      <c r="S13" s="71" t="s">
        <v>42</v>
      </c>
      <c r="T13" s="70"/>
      <c r="U13" s="25">
        <f>SUM(C13:T13)</f>
        <v>709</v>
      </c>
      <c r="V13" s="16">
        <f>COUNTIF(C13:T13,"&gt;0")</f>
        <v>9</v>
      </c>
      <c r="W13" s="167">
        <f>U13/V13</f>
        <v>78.77777777777777</v>
      </c>
      <c r="X13" s="170">
        <f>COUNTIF(C13:S13,"&gt;=200")</f>
        <v>2</v>
      </c>
      <c r="Y13" s="170">
        <f>COUNTIF(C13:S13,"&gt;=100")</f>
        <v>4</v>
      </c>
    </row>
    <row r="14" spans="1:25" ht="17.25" thickBot="1" thickTop="1">
      <c r="A14" s="80" t="s">
        <v>11</v>
      </c>
      <c r="B14" s="310" t="s">
        <v>25</v>
      </c>
      <c r="C14" s="308">
        <v>143</v>
      </c>
      <c r="D14" s="44">
        <v>79</v>
      </c>
      <c r="E14" s="309">
        <v>119</v>
      </c>
      <c r="F14" s="43">
        <v>55</v>
      </c>
      <c r="G14" s="43">
        <v>96</v>
      </c>
      <c r="H14" s="43">
        <v>128</v>
      </c>
      <c r="I14" s="61" t="s">
        <v>42</v>
      </c>
      <c r="J14" s="61" t="s">
        <v>42</v>
      </c>
      <c r="K14" s="283" t="s">
        <v>42</v>
      </c>
      <c r="L14" s="283" t="s">
        <v>42</v>
      </c>
      <c r="M14" s="60">
        <v>1</v>
      </c>
      <c r="N14" s="60" t="s">
        <v>42</v>
      </c>
      <c r="O14" s="283" t="s">
        <v>42</v>
      </c>
      <c r="P14" s="283" t="s">
        <v>42</v>
      </c>
      <c r="Q14" s="283" t="s">
        <v>42</v>
      </c>
      <c r="R14" s="283" t="s">
        <v>42</v>
      </c>
      <c r="S14" s="283" t="s">
        <v>42</v>
      </c>
      <c r="T14" s="283"/>
      <c r="U14" s="25">
        <f>SUM(C14:T14)</f>
        <v>621</v>
      </c>
      <c r="V14" s="16">
        <f>COUNTIF(C14:T14,"&gt;0")</f>
        <v>7</v>
      </c>
      <c r="W14" s="312">
        <f>U14/V14</f>
        <v>88.71428571428571</v>
      </c>
      <c r="X14" s="170">
        <f>COUNTIF(C14:S14,"&gt;=200")</f>
        <v>0</v>
      </c>
      <c r="Y14" s="170">
        <f>COUNTIF(C14:S14,"&gt;=100")</f>
        <v>3</v>
      </c>
    </row>
    <row r="15" spans="1:25" ht="16.5" thickBot="1">
      <c r="A15" s="80" t="s">
        <v>12</v>
      </c>
      <c r="B15" s="8" t="s">
        <v>498</v>
      </c>
      <c r="C15" s="497" t="s">
        <v>42</v>
      </c>
      <c r="D15" s="413" t="s">
        <v>42</v>
      </c>
      <c r="E15" s="83" t="s">
        <v>42</v>
      </c>
      <c r="F15" s="55" t="s">
        <v>42</v>
      </c>
      <c r="G15" s="22" t="s">
        <v>42</v>
      </c>
      <c r="H15" s="21" t="s">
        <v>42</v>
      </c>
      <c r="I15" s="21" t="s">
        <v>42</v>
      </c>
      <c r="J15" s="21" t="s">
        <v>42</v>
      </c>
      <c r="K15" s="49" t="s">
        <v>42</v>
      </c>
      <c r="L15" s="21" t="s">
        <v>42</v>
      </c>
      <c r="M15" s="9" t="s">
        <v>42</v>
      </c>
      <c r="N15" s="9" t="s">
        <v>42</v>
      </c>
      <c r="O15" s="9" t="s">
        <v>42</v>
      </c>
      <c r="P15" s="317">
        <v>131</v>
      </c>
      <c r="Q15" s="15">
        <v>147</v>
      </c>
      <c r="R15" s="441">
        <v>174</v>
      </c>
      <c r="S15" s="317">
        <v>17</v>
      </c>
      <c r="T15" s="451">
        <v>152</v>
      </c>
      <c r="U15" s="25">
        <f>SUM(C15:T15)</f>
        <v>621</v>
      </c>
      <c r="V15" s="16">
        <f>COUNTIF(C15:T15,"&gt;0")</f>
        <v>5</v>
      </c>
      <c r="W15" s="398">
        <f>U15/V15</f>
        <v>124.2</v>
      </c>
      <c r="X15" s="170">
        <f>COUNTIF(C15:S15,"&gt;=200")</f>
        <v>0</v>
      </c>
      <c r="Y15" s="170">
        <f>COUNTIF(C15:S15,"&gt;=100")</f>
        <v>3</v>
      </c>
    </row>
    <row r="16" spans="1:26" ht="16.5" thickBot="1">
      <c r="A16" s="80" t="s">
        <v>13</v>
      </c>
      <c r="B16" s="191" t="s">
        <v>31</v>
      </c>
      <c r="C16" s="150">
        <v>74</v>
      </c>
      <c r="D16" s="42">
        <v>75</v>
      </c>
      <c r="E16" s="43">
        <v>35</v>
      </c>
      <c r="F16" s="9" t="s">
        <v>42</v>
      </c>
      <c r="G16" s="9">
        <v>3</v>
      </c>
      <c r="H16" s="9">
        <v>59</v>
      </c>
      <c r="I16" s="46">
        <v>44</v>
      </c>
      <c r="J16" s="9">
        <v>19</v>
      </c>
      <c r="K16" s="41" t="s">
        <v>42</v>
      </c>
      <c r="L16" s="9">
        <v>9</v>
      </c>
      <c r="M16" s="9">
        <v>8</v>
      </c>
      <c r="N16" s="9">
        <v>19</v>
      </c>
      <c r="O16" s="353">
        <v>86</v>
      </c>
      <c r="P16" s="9">
        <v>66</v>
      </c>
      <c r="Q16" s="9">
        <v>60</v>
      </c>
      <c r="R16" s="9">
        <v>8</v>
      </c>
      <c r="S16" s="9" t="s">
        <v>42</v>
      </c>
      <c r="T16" s="9"/>
      <c r="U16" s="25">
        <f>SUM(C16:T16)</f>
        <v>565</v>
      </c>
      <c r="V16" s="16">
        <f>COUNTIF(C16:T16,"&gt;0")</f>
        <v>14</v>
      </c>
      <c r="W16" s="171">
        <f>U16/V16</f>
        <v>40.357142857142854</v>
      </c>
      <c r="X16" s="170">
        <f>COUNTIF(C16:S16,"&gt;=200")</f>
        <v>0</v>
      </c>
      <c r="Y16" s="170">
        <f>COUNTIF(C16:S16,"&gt;=100")</f>
        <v>0</v>
      </c>
      <c r="Z16">
        <v>500</v>
      </c>
    </row>
    <row r="17" spans="1:25" ht="16.5" thickBot="1">
      <c r="A17" s="80" t="s">
        <v>14</v>
      </c>
      <c r="B17" s="8" t="s">
        <v>32</v>
      </c>
      <c r="C17" s="43">
        <v>39</v>
      </c>
      <c r="D17" s="9">
        <v>17</v>
      </c>
      <c r="E17" s="469">
        <v>44</v>
      </c>
      <c r="F17" s="9">
        <v>26</v>
      </c>
      <c r="G17" s="9">
        <v>31</v>
      </c>
      <c r="H17" s="41">
        <v>14</v>
      </c>
      <c r="I17" s="46">
        <v>5</v>
      </c>
      <c r="J17" s="42">
        <v>24</v>
      </c>
      <c r="K17" s="321">
        <v>14</v>
      </c>
      <c r="L17" s="9">
        <v>27</v>
      </c>
      <c r="M17" s="9">
        <v>29</v>
      </c>
      <c r="N17" s="9">
        <v>26</v>
      </c>
      <c r="O17" s="9">
        <v>15</v>
      </c>
      <c r="P17" s="9">
        <v>41</v>
      </c>
      <c r="Q17" s="15">
        <v>120</v>
      </c>
      <c r="R17" s="9">
        <v>57</v>
      </c>
      <c r="S17" s="9">
        <v>9</v>
      </c>
      <c r="T17" s="451">
        <v>21</v>
      </c>
      <c r="U17" s="25">
        <f>SUM(C17:T17)</f>
        <v>559</v>
      </c>
      <c r="V17" s="16">
        <f>COUNTIF(C17:T17,"&gt;0")</f>
        <v>18</v>
      </c>
      <c r="W17" s="171">
        <f>U17/V17</f>
        <v>31.055555555555557</v>
      </c>
      <c r="X17" s="170">
        <f>COUNTIF(C17:S17,"&gt;=200")</f>
        <v>0</v>
      </c>
      <c r="Y17" s="170">
        <f>COUNTIF(C17:S17,"&gt;=100")</f>
        <v>1</v>
      </c>
    </row>
    <row r="18" spans="1:25" ht="16.5" thickBot="1">
      <c r="A18" s="80" t="s">
        <v>15</v>
      </c>
      <c r="B18" s="211" t="s">
        <v>92</v>
      </c>
      <c r="C18" s="442">
        <v>172</v>
      </c>
      <c r="D18" s="37">
        <v>115</v>
      </c>
      <c r="E18" s="443">
        <v>144</v>
      </c>
      <c r="F18" s="42" t="s">
        <v>42</v>
      </c>
      <c r="G18" s="9" t="s">
        <v>42</v>
      </c>
      <c r="H18" s="2" t="s">
        <v>42</v>
      </c>
      <c r="I18" s="9" t="s">
        <v>42</v>
      </c>
      <c r="J18" s="9" t="s">
        <v>42</v>
      </c>
      <c r="K18" s="41" t="s">
        <v>42</v>
      </c>
      <c r="L18" s="9">
        <v>22</v>
      </c>
      <c r="M18" s="9" t="s">
        <v>42</v>
      </c>
      <c r="N18" s="9" t="s">
        <v>42</v>
      </c>
      <c r="O18" s="9" t="s">
        <v>42</v>
      </c>
      <c r="P18" s="9" t="s">
        <v>42</v>
      </c>
      <c r="Q18" s="9" t="s">
        <v>42</v>
      </c>
      <c r="R18" s="9" t="s">
        <v>42</v>
      </c>
      <c r="S18" s="9" t="s">
        <v>42</v>
      </c>
      <c r="T18" s="9"/>
      <c r="U18" s="25">
        <f>SUM(C18:T18)</f>
        <v>453</v>
      </c>
      <c r="V18" s="16">
        <f>COUNTIF(C18:T18,"&gt;0")</f>
        <v>4</v>
      </c>
      <c r="W18" s="165">
        <f>U18/V18</f>
        <v>113.25</v>
      </c>
      <c r="X18" s="170">
        <f>COUNTIF(C18:S18,"&gt;=200")</f>
        <v>0</v>
      </c>
      <c r="Y18" s="170">
        <f>COUNTIF(C18:S18,"&gt;=100")</f>
        <v>3</v>
      </c>
    </row>
    <row r="19" spans="1:25" ht="16.5" thickBot="1">
      <c r="A19" s="80" t="s">
        <v>16</v>
      </c>
      <c r="B19" s="211" t="s">
        <v>486</v>
      </c>
      <c r="C19" s="33" t="s">
        <v>42</v>
      </c>
      <c r="D19" s="413" t="s">
        <v>42</v>
      </c>
      <c r="E19" s="83" t="s">
        <v>42</v>
      </c>
      <c r="F19" s="55" t="s">
        <v>42</v>
      </c>
      <c r="G19" s="22" t="s">
        <v>42</v>
      </c>
      <c r="H19" s="21" t="s">
        <v>42</v>
      </c>
      <c r="I19" s="21" t="s">
        <v>42</v>
      </c>
      <c r="J19" s="21" t="s">
        <v>42</v>
      </c>
      <c r="K19" s="49" t="s">
        <v>42</v>
      </c>
      <c r="L19" s="21" t="s">
        <v>42</v>
      </c>
      <c r="M19" s="9" t="s">
        <v>42</v>
      </c>
      <c r="N19" s="9" t="s">
        <v>42</v>
      </c>
      <c r="O19" s="9">
        <v>64</v>
      </c>
      <c r="P19" s="382">
        <v>101</v>
      </c>
      <c r="Q19" s="9">
        <v>68</v>
      </c>
      <c r="R19" s="9">
        <v>62</v>
      </c>
      <c r="S19" s="305">
        <v>15</v>
      </c>
      <c r="T19" s="451">
        <v>89</v>
      </c>
      <c r="U19" s="25">
        <f>SUM(C19:T19)</f>
        <v>399</v>
      </c>
      <c r="V19" s="16">
        <f>COUNTIF(C19:T19,"&gt;0")</f>
        <v>6</v>
      </c>
      <c r="W19" s="165">
        <f>U19/V19</f>
        <v>66.5</v>
      </c>
      <c r="X19" s="170">
        <f>COUNTIF(C19:S19,"&gt;=200")</f>
        <v>0</v>
      </c>
      <c r="Y19" s="170">
        <f>COUNTIF(C19:S19,"&gt;=100")</f>
        <v>1</v>
      </c>
    </row>
    <row r="20" spans="1:27" ht="16.5" thickBot="1">
      <c r="A20" s="80" t="s">
        <v>17</v>
      </c>
      <c r="B20" s="191" t="s">
        <v>497</v>
      </c>
      <c r="C20" s="83" t="s">
        <v>42</v>
      </c>
      <c r="D20" s="55" t="s">
        <v>42</v>
      </c>
      <c r="E20" s="54" t="s">
        <v>42</v>
      </c>
      <c r="F20" s="33" t="s">
        <v>42</v>
      </c>
      <c r="G20" s="22" t="s">
        <v>42</v>
      </c>
      <c r="H20" s="21" t="s">
        <v>42</v>
      </c>
      <c r="I20" s="21" t="s">
        <v>42</v>
      </c>
      <c r="J20" s="21" t="s">
        <v>42</v>
      </c>
      <c r="K20" s="49" t="s">
        <v>42</v>
      </c>
      <c r="L20" s="21" t="s">
        <v>42</v>
      </c>
      <c r="M20" s="9" t="s">
        <v>42</v>
      </c>
      <c r="N20" s="9" t="s">
        <v>42</v>
      </c>
      <c r="O20" s="9" t="s">
        <v>42</v>
      </c>
      <c r="P20" s="9">
        <v>84</v>
      </c>
      <c r="Q20" s="9">
        <v>97</v>
      </c>
      <c r="R20" s="353">
        <v>105</v>
      </c>
      <c r="S20" s="353">
        <v>5</v>
      </c>
      <c r="T20" s="451">
        <v>100</v>
      </c>
      <c r="U20" s="25">
        <f>SUM(C20:T20)</f>
        <v>391</v>
      </c>
      <c r="V20" s="16">
        <f>COUNTIF(C20:T20,"&gt;0")</f>
        <v>5</v>
      </c>
      <c r="W20" s="165">
        <f>U20/V20</f>
        <v>78.2</v>
      </c>
      <c r="X20" s="170">
        <f>COUNTIF(C20:S20,"&gt;=200")</f>
        <v>0</v>
      </c>
      <c r="Y20" s="170">
        <f>COUNTIF(C20:S20,"&gt;=100")</f>
        <v>1</v>
      </c>
      <c r="AA20" s="218"/>
    </row>
    <row r="21" spans="1:25" ht="16.5" thickBot="1">
      <c r="A21" s="80" t="s">
        <v>18</v>
      </c>
      <c r="B21" s="8" t="s">
        <v>417</v>
      </c>
      <c r="C21" s="48" t="s">
        <v>42</v>
      </c>
      <c r="D21" s="26" t="s">
        <v>42</v>
      </c>
      <c r="E21" s="49" t="s">
        <v>42</v>
      </c>
      <c r="F21" s="84" t="s">
        <v>42</v>
      </c>
      <c r="G21" s="50" t="s">
        <v>42</v>
      </c>
      <c r="H21" s="21" t="s">
        <v>42</v>
      </c>
      <c r="I21" s="21" t="s">
        <v>42</v>
      </c>
      <c r="J21" s="4" t="s">
        <v>42</v>
      </c>
      <c r="K21" s="88" t="s">
        <v>42</v>
      </c>
      <c r="L21" s="4" t="s">
        <v>42</v>
      </c>
      <c r="M21" s="305">
        <v>132</v>
      </c>
      <c r="N21" s="141">
        <v>69</v>
      </c>
      <c r="O21" s="305">
        <v>99</v>
      </c>
      <c r="P21" s="9">
        <v>90</v>
      </c>
      <c r="Q21" s="9" t="s">
        <v>42</v>
      </c>
      <c r="R21" s="9" t="s">
        <v>42</v>
      </c>
      <c r="S21" s="9" t="s">
        <v>42</v>
      </c>
      <c r="T21" s="9"/>
      <c r="U21" s="25">
        <f>SUM(C21:T21)</f>
        <v>390</v>
      </c>
      <c r="V21" s="16">
        <f>COUNTIF(C21:T21,"&gt;0")</f>
        <v>4</v>
      </c>
      <c r="W21" s="164">
        <f>U21/V21</f>
        <v>97.5</v>
      </c>
      <c r="X21" s="170">
        <f>COUNTIF(C21:S21,"&gt;=200")</f>
        <v>0</v>
      </c>
      <c r="Y21" s="170">
        <f>COUNTIF(C21:S21,"&gt;=100")</f>
        <v>1</v>
      </c>
    </row>
    <row r="22" spans="1:25" ht="16.5" thickBot="1">
      <c r="A22" s="80" t="s">
        <v>19</v>
      </c>
      <c r="B22" s="8" t="s">
        <v>27</v>
      </c>
      <c r="C22" s="45" t="s">
        <v>42</v>
      </c>
      <c r="D22" s="150" t="s">
        <v>42</v>
      </c>
      <c r="E22" s="539">
        <v>140</v>
      </c>
      <c r="F22" s="43">
        <v>130</v>
      </c>
      <c r="G22" s="9">
        <v>80</v>
      </c>
      <c r="H22" s="9">
        <v>28</v>
      </c>
      <c r="I22" s="9">
        <v>3</v>
      </c>
      <c r="J22" s="9" t="s">
        <v>42</v>
      </c>
      <c r="K22" s="41" t="s">
        <v>42</v>
      </c>
      <c r="L22" s="9" t="s">
        <v>42</v>
      </c>
      <c r="M22" s="9" t="s">
        <v>42</v>
      </c>
      <c r="N22" s="9" t="s">
        <v>42</v>
      </c>
      <c r="O22" s="9" t="s">
        <v>42</v>
      </c>
      <c r="P22" s="9" t="s">
        <v>42</v>
      </c>
      <c r="Q22" s="9" t="s">
        <v>42</v>
      </c>
      <c r="R22" s="9" t="s">
        <v>42</v>
      </c>
      <c r="S22" s="41" t="s">
        <v>42</v>
      </c>
      <c r="T22" s="9"/>
      <c r="U22" s="25">
        <f>SUM(C22:T22)</f>
        <v>381</v>
      </c>
      <c r="V22" s="16">
        <f>COUNTIF(C22:T22,"&gt;0")</f>
        <v>5</v>
      </c>
      <c r="W22" s="171">
        <f>U22/V22</f>
        <v>76.2</v>
      </c>
      <c r="X22" s="170">
        <f>COUNTIF(C22:S22,"&gt;=200")</f>
        <v>0</v>
      </c>
      <c r="Y22" s="170">
        <f>COUNTIF(C22:S22,"&gt;=100")</f>
        <v>2</v>
      </c>
    </row>
    <row r="23" spans="1:25" s="20" customFormat="1" ht="16.5" thickBot="1">
      <c r="A23" s="81" t="s">
        <v>20</v>
      </c>
      <c r="B23" s="509" t="s">
        <v>193</v>
      </c>
      <c r="C23" s="86" t="s">
        <v>42</v>
      </c>
      <c r="D23" s="510" t="s">
        <v>42</v>
      </c>
      <c r="E23" s="66" t="s">
        <v>42</v>
      </c>
      <c r="F23" s="66" t="s">
        <v>42</v>
      </c>
      <c r="G23" s="66" t="s">
        <v>42</v>
      </c>
      <c r="H23" s="66" t="s">
        <v>42</v>
      </c>
      <c r="I23" s="66" t="s">
        <v>42</v>
      </c>
      <c r="J23" s="66">
        <v>42</v>
      </c>
      <c r="K23" s="460">
        <v>106</v>
      </c>
      <c r="L23" s="71">
        <v>127</v>
      </c>
      <c r="M23" s="71">
        <v>26</v>
      </c>
      <c r="N23" s="71">
        <v>62</v>
      </c>
      <c r="O23" s="70" t="s">
        <v>42</v>
      </c>
      <c r="P23" s="70" t="s">
        <v>42</v>
      </c>
      <c r="Q23" s="70" t="s">
        <v>42</v>
      </c>
      <c r="R23" s="71" t="s">
        <v>42</v>
      </c>
      <c r="S23" s="71" t="s">
        <v>42</v>
      </c>
      <c r="T23" s="70"/>
      <c r="U23" s="25">
        <f>SUM(C23:T23)</f>
        <v>363</v>
      </c>
      <c r="V23" s="16">
        <f>COUNTIF(C23:T23,"&gt;0")</f>
        <v>5</v>
      </c>
      <c r="W23" s="511">
        <f>U23/V23</f>
        <v>72.6</v>
      </c>
      <c r="X23" s="170">
        <f>COUNTIF(C23:S23,"&gt;=200")</f>
        <v>0</v>
      </c>
      <c r="Y23" s="170">
        <f>COUNTIF(C23:S23,"&gt;=100")</f>
        <v>2</v>
      </c>
    </row>
    <row r="24" spans="1:25" s="20" customFormat="1" ht="17.25" thickBot="1" thickTop="1">
      <c r="A24" s="20" t="s">
        <v>43</v>
      </c>
      <c r="B24" s="74" t="s">
        <v>540</v>
      </c>
      <c r="C24" s="519" t="s">
        <v>42</v>
      </c>
      <c r="D24" s="520" t="s">
        <v>42</v>
      </c>
      <c r="E24" s="521" t="s">
        <v>42</v>
      </c>
      <c r="F24" s="54" t="s">
        <v>42</v>
      </c>
      <c r="G24" s="54" t="s">
        <v>42</v>
      </c>
      <c r="H24" s="533" t="s">
        <v>42</v>
      </c>
      <c r="I24" s="48" t="s">
        <v>42</v>
      </c>
      <c r="J24" s="48" t="s">
        <v>42</v>
      </c>
      <c r="K24" s="58" t="s">
        <v>42</v>
      </c>
      <c r="L24" s="21" t="s">
        <v>42</v>
      </c>
      <c r="M24" s="9" t="s">
        <v>42</v>
      </c>
      <c r="N24" s="9" t="s">
        <v>42</v>
      </c>
      <c r="O24" s="43" t="s">
        <v>42</v>
      </c>
      <c r="P24" s="43" t="s">
        <v>42</v>
      </c>
      <c r="Q24" s="535">
        <v>6</v>
      </c>
      <c r="R24" s="361">
        <v>131</v>
      </c>
      <c r="S24" s="535">
        <v>12</v>
      </c>
      <c r="T24" s="536">
        <v>154</v>
      </c>
      <c r="U24" s="25">
        <f>SUM(C24:T24)</f>
        <v>303</v>
      </c>
      <c r="V24" s="16">
        <f>COUNTIF(C24:T24,"&gt;0")</f>
        <v>4</v>
      </c>
      <c r="W24" s="166">
        <f>U24/V24</f>
        <v>75.75</v>
      </c>
      <c r="X24" s="170">
        <f>COUNTIF(C24:S24,"&gt;=200")</f>
        <v>0</v>
      </c>
      <c r="Y24" s="170">
        <f>COUNTIF(C24:S24,"&gt;=100")</f>
        <v>1</v>
      </c>
    </row>
    <row r="25" spans="1:25" s="20" customFormat="1" ht="16.5" thickBot="1">
      <c r="A25" s="20" t="s">
        <v>64</v>
      </c>
      <c r="B25" s="357" t="s">
        <v>343</v>
      </c>
      <c r="C25" s="22" t="s">
        <v>42</v>
      </c>
      <c r="D25" s="54" t="s">
        <v>42</v>
      </c>
      <c r="E25" s="22" t="s">
        <v>42</v>
      </c>
      <c r="F25" s="22" t="s">
        <v>42</v>
      </c>
      <c r="G25" s="413" t="s">
        <v>42</v>
      </c>
      <c r="H25" s="534" t="s">
        <v>42</v>
      </c>
      <c r="I25" s="50" t="s">
        <v>42</v>
      </c>
      <c r="J25" s="21" t="s">
        <v>42</v>
      </c>
      <c r="K25" s="152">
        <v>1</v>
      </c>
      <c r="L25" s="21">
        <v>15</v>
      </c>
      <c r="M25" s="4">
        <v>27</v>
      </c>
      <c r="N25" s="9">
        <v>14</v>
      </c>
      <c r="O25" s="9">
        <v>24</v>
      </c>
      <c r="P25" s="9">
        <v>3</v>
      </c>
      <c r="Q25" s="9">
        <v>62</v>
      </c>
      <c r="R25" s="9">
        <v>45</v>
      </c>
      <c r="S25" s="9">
        <v>3</v>
      </c>
      <c r="T25" s="449">
        <v>97</v>
      </c>
      <c r="U25" s="25">
        <f>SUM(C25:T25)</f>
        <v>291</v>
      </c>
      <c r="V25" s="16">
        <f>COUNTIF(C25:T25,"&gt;0")</f>
        <v>10</v>
      </c>
      <c r="W25" s="165">
        <f>U25/V25</f>
        <v>29.1</v>
      </c>
      <c r="X25" s="170">
        <f>COUNTIF(C25:S25,"&gt;=200")</f>
        <v>0</v>
      </c>
      <c r="Y25" s="170">
        <f>COUNTIF(C25:S25,"&gt;=100")</f>
        <v>0</v>
      </c>
    </row>
    <row r="26" spans="1:25" s="20" customFormat="1" ht="16.5" thickBot="1">
      <c r="A26" s="20" t="s">
        <v>65</v>
      </c>
      <c r="B26" s="8" t="s">
        <v>207</v>
      </c>
      <c r="C26" s="21" t="s">
        <v>42</v>
      </c>
      <c r="D26" s="21" t="s">
        <v>42</v>
      </c>
      <c r="E26" s="21" t="s">
        <v>42</v>
      </c>
      <c r="F26" s="21" t="s">
        <v>42</v>
      </c>
      <c r="G26" s="21" t="s">
        <v>42</v>
      </c>
      <c r="H26" s="48" t="s">
        <v>42</v>
      </c>
      <c r="I26" s="21" t="s">
        <v>42</v>
      </c>
      <c r="J26" s="49" t="s">
        <v>42</v>
      </c>
      <c r="K26" s="526">
        <v>181</v>
      </c>
      <c r="L26" s="21">
        <v>44</v>
      </c>
      <c r="M26" s="21">
        <v>43</v>
      </c>
      <c r="N26" s="21" t="s">
        <v>42</v>
      </c>
      <c r="O26" s="21" t="s">
        <v>42</v>
      </c>
      <c r="P26" s="21" t="s">
        <v>42</v>
      </c>
      <c r="Q26" s="21" t="s">
        <v>42</v>
      </c>
      <c r="R26" s="21" t="s">
        <v>42</v>
      </c>
      <c r="S26" s="21" t="s">
        <v>42</v>
      </c>
      <c r="T26" s="21" t="s">
        <v>42</v>
      </c>
      <c r="U26" s="25">
        <f>SUM(C26:T26)</f>
        <v>268</v>
      </c>
      <c r="V26" s="16">
        <f>COUNTIF(C26:T26,"&gt;0")</f>
        <v>3</v>
      </c>
      <c r="W26" s="528">
        <f>U26/V26</f>
        <v>89.33333333333333</v>
      </c>
      <c r="X26" s="170">
        <f>COUNTIF(C26:S26,"&gt;=200")</f>
        <v>0</v>
      </c>
      <c r="Y26" s="170">
        <f>COUNTIF(C26:S26,"&gt;=100")</f>
        <v>1</v>
      </c>
    </row>
    <row r="27" spans="1:25" s="20" customFormat="1" ht="15.75">
      <c r="A27" s="20" t="s">
        <v>66</v>
      </c>
      <c r="B27" s="8" t="s">
        <v>531</v>
      </c>
      <c r="C27" s="22" t="s">
        <v>42</v>
      </c>
      <c r="D27" s="22" t="s">
        <v>42</v>
      </c>
      <c r="E27" s="22" t="s">
        <v>42</v>
      </c>
      <c r="F27" s="22" t="s">
        <v>42</v>
      </c>
      <c r="G27" s="22" t="s">
        <v>42</v>
      </c>
      <c r="H27" s="21" t="s">
        <v>42</v>
      </c>
      <c r="I27" s="21" t="s">
        <v>42</v>
      </c>
      <c r="J27" s="21" t="s">
        <v>42</v>
      </c>
      <c r="K27" s="58" t="s">
        <v>42</v>
      </c>
      <c r="L27" s="21" t="s">
        <v>42</v>
      </c>
      <c r="M27" s="9" t="s">
        <v>42</v>
      </c>
      <c r="N27" s="9" t="s">
        <v>42</v>
      </c>
      <c r="O27" s="9" t="s">
        <v>42</v>
      </c>
      <c r="P27" s="9" t="s">
        <v>42</v>
      </c>
      <c r="Q27" s="360">
        <v>39</v>
      </c>
      <c r="R27" s="353">
        <v>106</v>
      </c>
      <c r="S27" s="360" t="s">
        <v>42</v>
      </c>
      <c r="T27" s="451">
        <v>117</v>
      </c>
      <c r="U27" s="25">
        <f>SUM(C27:T27)</f>
        <v>262</v>
      </c>
      <c r="V27" s="16">
        <f>COUNTIF(C27:T27,"&gt;0")</f>
        <v>3</v>
      </c>
      <c r="W27" s="165">
        <f>U27/V27</f>
        <v>87.33333333333333</v>
      </c>
      <c r="X27" s="170">
        <f>COUNTIF(C27:S27,"&gt;=200")</f>
        <v>0</v>
      </c>
      <c r="Y27" s="170">
        <f>COUNTIF(C27:S27,"&gt;=100")</f>
        <v>1</v>
      </c>
    </row>
    <row r="28" spans="1:25" s="20" customFormat="1" ht="16.5" thickBot="1">
      <c r="A28" s="20" t="s">
        <v>67</v>
      </c>
      <c r="B28" s="211" t="s">
        <v>108</v>
      </c>
      <c r="C28" s="141">
        <v>28</v>
      </c>
      <c r="D28" s="141">
        <v>91</v>
      </c>
      <c r="E28" s="141" t="s">
        <v>42</v>
      </c>
      <c r="F28" s="9" t="s">
        <v>42</v>
      </c>
      <c r="G28" s="9" t="s">
        <v>42</v>
      </c>
      <c r="H28" s="9">
        <v>5</v>
      </c>
      <c r="I28" s="9">
        <v>5</v>
      </c>
      <c r="J28" s="46" t="s">
        <v>42</v>
      </c>
      <c r="K28" s="41">
        <v>3</v>
      </c>
      <c r="L28" s="9" t="s">
        <v>42</v>
      </c>
      <c r="M28" s="9">
        <v>99</v>
      </c>
      <c r="N28" s="9">
        <v>1</v>
      </c>
      <c r="O28" s="9" t="s">
        <v>42</v>
      </c>
      <c r="P28" s="9" t="s">
        <v>42</v>
      </c>
      <c r="Q28" s="9" t="s">
        <v>42</v>
      </c>
      <c r="R28" s="9" t="s">
        <v>42</v>
      </c>
      <c r="S28" s="9" t="s">
        <v>42</v>
      </c>
      <c r="T28" s="9"/>
      <c r="U28" s="25">
        <f>SUM(C28:T28)</f>
        <v>232</v>
      </c>
      <c r="V28" s="16">
        <f>COUNTIF(C28:T28,"&gt;0")</f>
        <v>7</v>
      </c>
      <c r="W28" s="171">
        <f>U28/V28</f>
        <v>33.142857142857146</v>
      </c>
      <c r="X28" s="170">
        <f>COUNTIF(C28:S28,"&gt;=200")</f>
        <v>0</v>
      </c>
      <c r="Y28" s="170">
        <f>COUNTIF(C28:S28,"&gt;=100")</f>
        <v>0</v>
      </c>
    </row>
    <row r="29" spans="1:25" s="20" customFormat="1" ht="16.5" thickBot="1">
      <c r="A29" s="20" t="s">
        <v>68</v>
      </c>
      <c r="B29" s="8" t="s">
        <v>518</v>
      </c>
      <c r="C29" s="33" t="s">
        <v>42</v>
      </c>
      <c r="D29" s="22" t="s">
        <v>42</v>
      </c>
      <c r="E29" s="22" t="s">
        <v>42</v>
      </c>
      <c r="F29" s="22" t="s">
        <v>42</v>
      </c>
      <c r="G29" s="22" t="s">
        <v>42</v>
      </c>
      <c r="H29" s="21" t="s">
        <v>42</v>
      </c>
      <c r="I29" s="49" t="s">
        <v>42</v>
      </c>
      <c r="J29" s="21" t="s">
        <v>42</v>
      </c>
      <c r="K29" s="201" t="s">
        <v>42</v>
      </c>
      <c r="L29" s="21" t="s">
        <v>42</v>
      </c>
      <c r="M29" s="9" t="s">
        <v>42</v>
      </c>
      <c r="N29" s="9" t="s">
        <v>42</v>
      </c>
      <c r="O29" s="9" t="s">
        <v>42</v>
      </c>
      <c r="P29" s="9" t="s">
        <v>42</v>
      </c>
      <c r="Q29" s="360">
        <v>104</v>
      </c>
      <c r="R29" s="9">
        <v>93</v>
      </c>
      <c r="S29" s="9" t="s">
        <v>42</v>
      </c>
      <c r="T29" s="360"/>
      <c r="U29" s="25">
        <f>SUM(C29:T29)</f>
        <v>197</v>
      </c>
      <c r="V29" s="16">
        <f>COUNTIF(C29:T29,"&gt;0")</f>
        <v>2</v>
      </c>
      <c r="W29" s="165">
        <f>U29/V29</f>
        <v>98.5</v>
      </c>
      <c r="X29" s="170">
        <f>COUNTIF(C29:S29,"&gt;=200")</f>
        <v>0</v>
      </c>
      <c r="Y29" s="170">
        <f>COUNTIF(C29:S29,"&gt;=100")</f>
        <v>1</v>
      </c>
    </row>
    <row r="30" spans="1:25" s="20" customFormat="1" ht="16.5" thickBot="1">
      <c r="A30" s="20" t="s">
        <v>69</v>
      </c>
      <c r="B30" s="470" t="s">
        <v>457</v>
      </c>
      <c r="C30" s="83" t="s">
        <v>42</v>
      </c>
      <c r="D30" s="55" t="s">
        <v>42</v>
      </c>
      <c r="E30" s="22" t="s">
        <v>42</v>
      </c>
      <c r="F30" s="33" t="s">
        <v>42</v>
      </c>
      <c r="G30" s="21" t="s">
        <v>42</v>
      </c>
      <c r="H30" s="21" t="s">
        <v>42</v>
      </c>
      <c r="I30" s="21" t="s">
        <v>42</v>
      </c>
      <c r="J30" s="48" t="s">
        <v>42</v>
      </c>
      <c r="K30" s="49" t="s">
        <v>42</v>
      </c>
      <c r="L30" s="21" t="s">
        <v>42</v>
      </c>
      <c r="M30" s="4" t="s">
        <v>42</v>
      </c>
      <c r="N30" s="9">
        <v>72</v>
      </c>
      <c r="O30" s="382">
        <v>106</v>
      </c>
      <c r="P30" s="9" t="s">
        <v>42</v>
      </c>
      <c r="Q30" s="353" t="s">
        <v>42</v>
      </c>
      <c r="R30" s="353" t="s">
        <v>42</v>
      </c>
      <c r="S30" s="353" t="s">
        <v>42</v>
      </c>
      <c r="T30" s="353"/>
      <c r="U30" s="25">
        <f>SUM(C30:T30)</f>
        <v>178</v>
      </c>
      <c r="V30" s="16">
        <f>COUNTIF(C30:T30,"&gt;0")</f>
        <v>2</v>
      </c>
      <c r="W30" s="165">
        <f>U30/V30</f>
        <v>89</v>
      </c>
      <c r="X30" s="170">
        <f>COUNTIF(C30:S30,"&gt;=200")</f>
        <v>0</v>
      </c>
      <c r="Y30" s="170">
        <f>COUNTIF(C30:S30,"&gt;=100")</f>
        <v>1</v>
      </c>
    </row>
    <row r="31" spans="1:25" s="20" customFormat="1" ht="16.5" thickBot="1">
      <c r="A31" s="20" t="s">
        <v>70</v>
      </c>
      <c r="B31" s="211" t="s">
        <v>54</v>
      </c>
      <c r="C31" s="471" t="s">
        <v>42</v>
      </c>
      <c r="D31" s="141">
        <v>44</v>
      </c>
      <c r="E31" s="259">
        <v>91</v>
      </c>
      <c r="F31" s="467">
        <v>42</v>
      </c>
      <c r="G31" s="42" t="s">
        <v>42</v>
      </c>
      <c r="H31" s="2" t="s">
        <v>42</v>
      </c>
      <c r="I31" s="9" t="s">
        <v>42</v>
      </c>
      <c r="J31" s="9" t="s">
        <v>42</v>
      </c>
      <c r="K31" s="41" t="s">
        <v>42</v>
      </c>
      <c r="L31" s="9" t="s">
        <v>42</v>
      </c>
      <c r="M31" s="9" t="s">
        <v>42</v>
      </c>
      <c r="N31" s="9" t="s">
        <v>42</v>
      </c>
      <c r="O31" s="9" t="s">
        <v>42</v>
      </c>
      <c r="P31" s="9" t="s">
        <v>42</v>
      </c>
      <c r="Q31" s="9" t="s">
        <v>42</v>
      </c>
      <c r="R31" s="9" t="s">
        <v>42</v>
      </c>
      <c r="S31" s="9" t="s">
        <v>42</v>
      </c>
      <c r="T31" s="9"/>
      <c r="U31" s="25">
        <f>SUM(C31:T31)</f>
        <v>177</v>
      </c>
      <c r="V31" s="16">
        <f>COUNTIF(C31:T31,"&gt;0")</f>
        <v>3</v>
      </c>
      <c r="W31" s="171">
        <f>U31/V31</f>
        <v>59</v>
      </c>
      <c r="X31" s="170">
        <f>COUNTIF(C31:S31,"&gt;=200")</f>
        <v>0</v>
      </c>
      <c r="Y31" s="170">
        <f>COUNTIF(C31:S31,"&gt;=100")</f>
        <v>0</v>
      </c>
    </row>
    <row r="32" spans="1:25" s="20" customFormat="1" ht="16.5" thickBot="1">
      <c r="A32" s="20" t="s">
        <v>71</v>
      </c>
      <c r="B32" s="212" t="s">
        <v>315</v>
      </c>
      <c r="C32" s="40">
        <v>169</v>
      </c>
      <c r="D32" s="52">
        <v>3</v>
      </c>
      <c r="E32" s="141" t="s">
        <v>42</v>
      </c>
      <c r="F32" s="43" t="s">
        <v>42</v>
      </c>
      <c r="G32" s="9" t="s">
        <v>42</v>
      </c>
      <c r="H32" s="435" t="s">
        <v>42</v>
      </c>
      <c r="I32" s="9" t="s">
        <v>42</v>
      </c>
      <c r="J32" s="9" t="s">
        <v>42</v>
      </c>
      <c r="K32" s="41" t="s">
        <v>42</v>
      </c>
      <c r="L32" s="9" t="s">
        <v>42</v>
      </c>
      <c r="M32" s="9" t="s">
        <v>42</v>
      </c>
      <c r="N32" s="9" t="s">
        <v>42</v>
      </c>
      <c r="O32" s="9" t="s">
        <v>42</v>
      </c>
      <c r="P32" s="9" t="s">
        <v>42</v>
      </c>
      <c r="Q32" s="9" t="s">
        <v>42</v>
      </c>
      <c r="R32" s="9" t="s">
        <v>42</v>
      </c>
      <c r="S32" s="9" t="s">
        <v>42</v>
      </c>
      <c r="T32" s="9"/>
      <c r="U32" s="25">
        <f>SUM(C32:T32)</f>
        <v>172</v>
      </c>
      <c r="V32" s="16">
        <f>COUNTIF(C32:T32,"&gt;0")</f>
        <v>2</v>
      </c>
      <c r="W32" s="171">
        <f>U32/V32</f>
        <v>86</v>
      </c>
      <c r="X32" s="170">
        <f>COUNTIF(C32:S32,"&gt;=200")</f>
        <v>0</v>
      </c>
      <c r="Y32" s="170">
        <f>COUNTIF(C32:S32,"&gt;=100")</f>
        <v>1</v>
      </c>
    </row>
    <row r="33" spans="1:25" s="20" customFormat="1" ht="16.5" thickBot="1">
      <c r="A33" s="67" t="s">
        <v>72</v>
      </c>
      <c r="B33" s="213" t="s">
        <v>357</v>
      </c>
      <c r="C33" s="294" t="s">
        <v>42</v>
      </c>
      <c r="D33" s="65" t="s">
        <v>42</v>
      </c>
      <c r="E33" s="65" t="s">
        <v>42</v>
      </c>
      <c r="F33" s="66" t="s">
        <v>42</v>
      </c>
      <c r="G33" s="72" t="s">
        <v>42</v>
      </c>
      <c r="H33" s="86" t="s">
        <v>42</v>
      </c>
      <c r="I33" s="73" t="s">
        <v>42</v>
      </c>
      <c r="J33" s="66" t="s">
        <v>42</v>
      </c>
      <c r="K33" s="72" t="s">
        <v>42</v>
      </c>
      <c r="L33" s="66">
        <v>97</v>
      </c>
      <c r="M33" s="66">
        <v>45</v>
      </c>
      <c r="N33" s="66">
        <v>19</v>
      </c>
      <c r="O33" s="66">
        <v>5</v>
      </c>
      <c r="P33" s="66" t="s">
        <v>42</v>
      </c>
      <c r="Q33" s="66" t="s">
        <v>42</v>
      </c>
      <c r="R33" s="66" t="s">
        <v>42</v>
      </c>
      <c r="S33" s="66" t="s">
        <v>42</v>
      </c>
      <c r="T33" s="66"/>
      <c r="U33" s="25">
        <f>SUM(C33:T33)</f>
        <v>166</v>
      </c>
      <c r="V33" s="16">
        <f>COUNTIF(C33:T33,"&gt;0")</f>
        <v>4</v>
      </c>
      <c r="W33" s="167">
        <f>U33/V33</f>
        <v>41.5</v>
      </c>
      <c r="X33" s="170">
        <f>COUNTIF(C33:S33,"&gt;=200")</f>
        <v>0</v>
      </c>
      <c r="Y33" s="170">
        <f>COUNTIF(C33:S33,"&gt;=100")</f>
        <v>0</v>
      </c>
    </row>
    <row r="34" spans="1:25" s="20" customFormat="1" ht="17.25" thickBot="1" thickTop="1">
      <c r="A34" s="82" t="s">
        <v>73</v>
      </c>
      <c r="B34" s="74" t="s">
        <v>33</v>
      </c>
      <c r="C34" s="43" t="s">
        <v>42</v>
      </c>
      <c r="D34" s="43" t="s">
        <v>42</v>
      </c>
      <c r="E34" s="43" t="s">
        <v>42</v>
      </c>
      <c r="F34" s="43">
        <v>90</v>
      </c>
      <c r="G34" s="43">
        <v>62</v>
      </c>
      <c r="H34" s="43" t="s">
        <v>42</v>
      </c>
      <c r="I34" s="280" t="s">
        <v>42</v>
      </c>
      <c r="J34" s="416" t="s">
        <v>42</v>
      </c>
      <c r="K34" s="461" t="s">
        <v>42</v>
      </c>
      <c r="L34" s="43" t="s">
        <v>42</v>
      </c>
      <c r="M34" s="43" t="s">
        <v>42</v>
      </c>
      <c r="N34" s="61" t="s">
        <v>42</v>
      </c>
      <c r="O34" s="61" t="s">
        <v>42</v>
      </c>
      <c r="P34" s="61" t="s">
        <v>42</v>
      </c>
      <c r="Q34" s="61" t="s">
        <v>42</v>
      </c>
      <c r="R34" s="61" t="s">
        <v>42</v>
      </c>
      <c r="S34" s="61" t="s">
        <v>42</v>
      </c>
      <c r="T34" s="61"/>
      <c r="U34" s="25">
        <f>SUM(C34:T34)</f>
        <v>152</v>
      </c>
      <c r="V34" s="16">
        <f>COUNTIF(C34:T34,"&gt;0")</f>
        <v>2</v>
      </c>
      <c r="W34" s="312">
        <f>U34/V34</f>
        <v>76</v>
      </c>
      <c r="X34" s="170">
        <f>COUNTIF(C34:S34,"&gt;=200")</f>
        <v>0</v>
      </c>
      <c r="Y34" s="170">
        <f>COUNTIF(C34:S34,"&gt;=100")</f>
        <v>0</v>
      </c>
    </row>
    <row r="35" spans="1:25" s="20" customFormat="1" ht="16.5" thickBot="1">
      <c r="A35" s="82" t="s">
        <v>74</v>
      </c>
      <c r="B35" s="211" t="s">
        <v>235</v>
      </c>
      <c r="C35" s="22" t="s">
        <v>42</v>
      </c>
      <c r="D35" s="22" t="s">
        <v>42</v>
      </c>
      <c r="E35" s="22" t="s">
        <v>42</v>
      </c>
      <c r="F35" s="22" t="s">
        <v>42</v>
      </c>
      <c r="G35" s="22" t="s">
        <v>42</v>
      </c>
      <c r="H35" s="21" t="s">
        <v>42</v>
      </c>
      <c r="I35" s="49" t="s">
        <v>42</v>
      </c>
      <c r="J35" s="84" t="s">
        <v>42</v>
      </c>
      <c r="K35" s="202">
        <v>134</v>
      </c>
      <c r="L35" s="21">
        <v>7</v>
      </c>
      <c r="M35" s="21" t="s">
        <v>42</v>
      </c>
      <c r="N35" s="21" t="s">
        <v>42</v>
      </c>
      <c r="O35" s="21" t="s">
        <v>42</v>
      </c>
      <c r="P35" s="21" t="s">
        <v>42</v>
      </c>
      <c r="Q35" s="21" t="s">
        <v>42</v>
      </c>
      <c r="R35" s="21" t="s">
        <v>42</v>
      </c>
      <c r="S35" s="21" t="s">
        <v>42</v>
      </c>
      <c r="T35" s="21"/>
      <c r="U35" s="25">
        <f>SUM(C35:T35)</f>
        <v>141</v>
      </c>
      <c r="V35" s="16">
        <f>COUNTIF(C35:T35,"&gt;0")</f>
        <v>2</v>
      </c>
      <c r="W35" s="165">
        <f>U35/V35</f>
        <v>70.5</v>
      </c>
      <c r="X35" s="170">
        <f>COUNTIF(C35:S35,"&gt;=200")</f>
        <v>0</v>
      </c>
      <c r="Y35" s="170">
        <f>COUNTIF(C35:S35,"&gt;=100")</f>
        <v>1</v>
      </c>
    </row>
    <row r="36" spans="1:25" s="20" customFormat="1" ht="16.5" thickBot="1">
      <c r="A36" s="82" t="s">
        <v>75</v>
      </c>
      <c r="B36" s="8" t="s">
        <v>539</v>
      </c>
      <c r="C36" s="22" t="s">
        <v>42</v>
      </c>
      <c r="D36" s="22" t="s">
        <v>42</v>
      </c>
      <c r="E36" s="22" t="s">
        <v>42</v>
      </c>
      <c r="F36" s="22" t="s">
        <v>42</v>
      </c>
      <c r="G36" s="22" t="s">
        <v>42</v>
      </c>
      <c r="H36" s="21" t="s">
        <v>42</v>
      </c>
      <c r="I36" s="49" t="s">
        <v>42</v>
      </c>
      <c r="J36" s="84" t="s">
        <v>42</v>
      </c>
      <c r="K36" s="589" t="s">
        <v>42</v>
      </c>
      <c r="L36" s="21" t="s">
        <v>42</v>
      </c>
      <c r="M36" s="9" t="s">
        <v>42</v>
      </c>
      <c r="N36" s="9" t="s">
        <v>42</v>
      </c>
      <c r="O36" s="9" t="s">
        <v>42</v>
      </c>
      <c r="P36" s="9" t="s">
        <v>42</v>
      </c>
      <c r="Q36" s="360">
        <v>3</v>
      </c>
      <c r="R36" s="360">
        <v>64</v>
      </c>
      <c r="S36" s="360" t="s">
        <v>42</v>
      </c>
      <c r="T36" s="444">
        <v>66</v>
      </c>
      <c r="U36" s="25">
        <f>SUM(C36:T36)</f>
        <v>133</v>
      </c>
      <c r="V36" s="16">
        <f>COUNTIF(C36:T36,"&gt;0")</f>
        <v>3</v>
      </c>
      <c r="W36" s="165">
        <f>U36/V36</f>
        <v>44.333333333333336</v>
      </c>
      <c r="X36" s="170">
        <f>COUNTIF(C36:S36,"&gt;=200")</f>
        <v>0</v>
      </c>
      <c r="Y36" s="170">
        <f>COUNTIF(C36:S36,"&gt;=100")</f>
        <v>0</v>
      </c>
    </row>
    <row r="37" spans="1:25" s="20" customFormat="1" ht="16.5" thickBot="1">
      <c r="A37" s="82" t="s">
        <v>76</v>
      </c>
      <c r="B37" s="8" t="s">
        <v>420</v>
      </c>
      <c r="C37" s="21" t="s">
        <v>42</v>
      </c>
      <c r="D37" s="21" t="s">
        <v>42</v>
      </c>
      <c r="E37" s="21" t="s">
        <v>42</v>
      </c>
      <c r="F37" s="21" t="s">
        <v>42</v>
      </c>
      <c r="G37" s="21" t="s">
        <v>42</v>
      </c>
      <c r="H37" s="21" t="s">
        <v>42</v>
      </c>
      <c r="I37" s="21" t="s">
        <v>42</v>
      </c>
      <c r="J37" s="588" t="s">
        <v>42</v>
      </c>
      <c r="K37" s="591" t="s">
        <v>42</v>
      </c>
      <c r="L37" s="4" t="s">
        <v>42</v>
      </c>
      <c r="M37" s="21">
        <v>45</v>
      </c>
      <c r="N37" s="9">
        <v>87</v>
      </c>
      <c r="O37" s="9" t="s">
        <v>42</v>
      </c>
      <c r="P37" s="9" t="s">
        <v>42</v>
      </c>
      <c r="Q37" s="9" t="s">
        <v>42</v>
      </c>
      <c r="R37" s="9" t="s">
        <v>42</v>
      </c>
      <c r="S37" s="9" t="s">
        <v>42</v>
      </c>
      <c r="T37" s="9"/>
      <c r="U37" s="25">
        <f>SUM(C37:T37)</f>
        <v>132</v>
      </c>
      <c r="V37" s="16">
        <f>COUNTIF(C37:T37,"&gt;0")</f>
        <v>2</v>
      </c>
      <c r="W37" s="88">
        <f>U37/V37</f>
        <v>66</v>
      </c>
      <c r="X37" s="170">
        <f>COUNTIF(C37:S37,"&gt;=200")</f>
        <v>0</v>
      </c>
      <c r="Y37" s="170">
        <f>COUNTIF(C37:S37,"&gt;=100")</f>
        <v>0</v>
      </c>
    </row>
    <row r="38" spans="1:25" s="20" customFormat="1" ht="16.5" thickBot="1">
      <c r="A38" s="82" t="s">
        <v>77</v>
      </c>
      <c r="B38" s="8" t="s">
        <v>569</v>
      </c>
      <c r="C38" s="22" t="s">
        <v>42</v>
      </c>
      <c r="D38" s="22" t="s">
        <v>42</v>
      </c>
      <c r="E38" s="22" t="s">
        <v>42</v>
      </c>
      <c r="F38" s="22" t="s">
        <v>42</v>
      </c>
      <c r="G38" s="22" t="s">
        <v>42</v>
      </c>
      <c r="H38" s="21" t="s">
        <v>42</v>
      </c>
      <c r="I38" s="49" t="s">
        <v>42</v>
      </c>
      <c r="J38" s="84" t="s">
        <v>42</v>
      </c>
      <c r="K38" s="590" t="s">
        <v>42</v>
      </c>
      <c r="L38" s="21" t="s">
        <v>42</v>
      </c>
      <c r="M38" s="9" t="s">
        <v>42</v>
      </c>
      <c r="N38" s="9" t="s">
        <v>42</v>
      </c>
      <c r="O38" s="9" t="s">
        <v>42</v>
      </c>
      <c r="P38" s="9" t="s">
        <v>42</v>
      </c>
      <c r="Q38" s="360" t="s">
        <v>42</v>
      </c>
      <c r="R38" s="360">
        <v>105</v>
      </c>
      <c r="S38" s="360" t="s">
        <v>42</v>
      </c>
      <c r="T38" s="502">
        <v>27</v>
      </c>
      <c r="U38" s="25">
        <f>SUM(C38:T38)</f>
        <v>132</v>
      </c>
      <c r="V38" s="16">
        <f>COUNTIF(C38:T38,"&gt;0")</f>
        <v>2</v>
      </c>
      <c r="W38" s="165">
        <f>U38/V38</f>
        <v>66</v>
      </c>
      <c r="X38" s="170">
        <f>COUNTIF(C38:S38,"&gt;=200")</f>
        <v>0</v>
      </c>
      <c r="Y38" s="170">
        <f>COUNTIF(C38:S38,"&gt;=100")</f>
        <v>1</v>
      </c>
    </row>
    <row r="39" spans="1:25" s="20" customFormat="1" ht="16.5" thickBot="1">
      <c r="A39" s="82" t="s">
        <v>78</v>
      </c>
      <c r="B39" s="211" t="s">
        <v>145</v>
      </c>
      <c r="C39" s="141">
        <v>127</v>
      </c>
      <c r="D39" s="306" t="s">
        <v>42</v>
      </c>
      <c r="E39" s="141" t="s">
        <v>42</v>
      </c>
      <c r="F39" s="9" t="s">
        <v>42</v>
      </c>
      <c r="G39" s="9" t="s">
        <v>42</v>
      </c>
      <c r="H39" s="9" t="s">
        <v>42</v>
      </c>
      <c r="I39" s="41" t="s">
        <v>42</v>
      </c>
      <c r="J39" s="416" t="s">
        <v>42</v>
      </c>
      <c r="K39" s="206" t="s">
        <v>42</v>
      </c>
      <c r="L39" s="9" t="s">
        <v>42</v>
      </c>
      <c r="M39" s="9" t="s">
        <v>42</v>
      </c>
      <c r="N39" s="9" t="s">
        <v>42</v>
      </c>
      <c r="O39" s="9" t="s">
        <v>42</v>
      </c>
      <c r="P39" s="9" t="s">
        <v>42</v>
      </c>
      <c r="Q39" s="9" t="s">
        <v>42</v>
      </c>
      <c r="R39" s="9" t="s">
        <v>42</v>
      </c>
      <c r="S39" s="9" t="s">
        <v>42</v>
      </c>
      <c r="T39" s="9"/>
      <c r="U39" s="25">
        <f>SUM(C39:T39)</f>
        <v>127</v>
      </c>
      <c r="V39" s="16">
        <f>COUNTIF(C39:T39,"&gt;0")</f>
        <v>1</v>
      </c>
      <c r="W39" s="409">
        <f>U39/V39</f>
        <v>127</v>
      </c>
      <c r="X39" s="170">
        <f>COUNTIF(C39:S39,"&gt;=200")</f>
        <v>0</v>
      </c>
      <c r="Y39" s="170">
        <f>COUNTIF(C39:S39,"&gt;=100")</f>
        <v>1</v>
      </c>
    </row>
    <row r="40" spans="1:25" s="20" customFormat="1" ht="16.5" thickBot="1">
      <c r="A40" s="82" t="s">
        <v>79</v>
      </c>
      <c r="B40" s="211" t="s">
        <v>94</v>
      </c>
      <c r="C40" s="413">
        <v>39</v>
      </c>
      <c r="D40" s="83" t="s">
        <v>42</v>
      </c>
      <c r="E40" s="55">
        <v>9</v>
      </c>
      <c r="F40" s="26" t="s">
        <v>42</v>
      </c>
      <c r="G40" s="21" t="s">
        <v>42</v>
      </c>
      <c r="H40" s="21" t="s">
        <v>42</v>
      </c>
      <c r="I40" s="21" t="s">
        <v>42</v>
      </c>
      <c r="J40" s="48" t="s">
        <v>42</v>
      </c>
      <c r="K40" s="49" t="s">
        <v>42</v>
      </c>
      <c r="L40" s="21">
        <v>77</v>
      </c>
      <c r="M40" s="141" t="s">
        <v>42</v>
      </c>
      <c r="N40" s="9" t="s">
        <v>42</v>
      </c>
      <c r="O40" s="9" t="s">
        <v>42</v>
      </c>
      <c r="P40" s="9" t="s">
        <v>42</v>
      </c>
      <c r="Q40" s="9" t="s">
        <v>42</v>
      </c>
      <c r="R40" s="9" t="s">
        <v>42</v>
      </c>
      <c r="S40" s="9" t="s">
        <v>42</v>
      </c>
      <c r="T40" s="9"/>
      <c r="U40" s="25">
        <f>SUM(C40:T40)</f>
        <v>125</v>
      </c>
      <c r="V40" s="16">
        <f>COUNTIF(C40:T40,"&gt;0")</f>
        <v>3</v>
      </c>
      <c r="W40" s="165">
        <f>U40/V40</f>
        <v>41.666666666666664</v>
      </c>
      <c r="X40" s="170">
        <f>COUNTIF(C40:S40,"&gt;=200")</f>
        <v>0</v>
      </c>
      <c r="Y40" s="170">
        <f>COUNTIF(C40:S40,"&gt;=100")</f>
        <v>0</v>
      </c>
    </row>
    <row r="41" spans="1:25" s="20" customFormat="1" ht="16.5" thickBot="1">
      <c r="A41" s="82" t="s">
        <v>80</v>
      </c>
      <c r="B41" s="8" t="s">
        <v>578</v>
      </c>
      <c r="C41" s="33" t="s">
        <v>42</v>
      </c>
      <c r="D41" s="54" t="s">
        <v>42</v>
      </c>
      <c r="E41" s="413" t="s">
        <v>42</v>
      </c>
      <c r="F41" s="83" t="s">
        <v>42</v>
      </c>
      <c r="G41" s="55" t="s">
        <v>42</v>
      </c>
      <c r="H41" s="21" t="s">
        <v>42</v>
      </c>
      <c r="I41" s="21" t="s">
        <v>42</v>
      </c>
      <c r="J41" s="21" t="s">
        <v>42</v>
      </c>
      <c r="K41" s="49" t="s">
        <v>42</v>
      </c>
      <c r="L41" s="21" t="s">
        <v>42</v>
      </c>
      <c r="M41" s="9" t="s">
        <v>42</v>
      </c>
      <c r="N41" s="9" t="s">
        <v>42</v>
      </c>
      <c r="O41" s="9" t="s">
        <v>42</v>
      </c>
      <c r="P41" s="9" t="s">
        <v>42</v>
      </c>
      <c r="Q41" s="360" t="s">
        <v>42</v>
      </c>
      <c r="R41" s="360">
        <v>7</v>
      </c>
      <c r="S41" s="360">
        <v>7</v>
      </c>
      <c r="T41" s="449">
        <v>101</v>
      </c>
      <c r="U41" s="25">
        <f>SUM(C41:T41)</f>
        <v>115</v>
      </c>
      <c r="V41" s="16">
        <f>COUNTIF(C41:T41,"&gt;0")</f>
        <v>3</v>
      </c>
      <c r="W41" s="165">
        <f>U41/V41</f>
        <v>38.333333333333336</v>
      </c>
      <c r="X41" s="170">
        <f>COUNTIF(C41:S41,"&gt;=200")</f>
        <v>0</v>
      </c>
      <c r="Y41" s="170">
        <f>COUNTIF(C41:S41,"&gt;=100")</f>
        <v>0</v>
      </c>
    </row>
    <row r="42" spans="1:25" s="20" customFormat="1" ht="16.5" thickBot="1">
      <c r="A42" s="82" t="s">
        <v>81</v>
      </c>
      <c r="B42" s="212" t="s">
        <v>360</v>
      </c>
      <c r="C42" s="83" t="s">
        <v>42</v>
      </c>
      <c r="D42" s="55" t="s">
        <v>42</v>
      </c>
      <c r="E42" s="22" t="s">
        <v>42</v>
      </c>
      <c r="F42" s="54" t="s">
        <v>42</v>
      </c>
      <c r="G42" s="22" t="s">
        <v>42</v>
      </c>
      <c r="H42" s="21" t="s">
        <v>42</v>
      </c>
      <c r="I42" s="26" t="s">
        <v>42</v>
      </c>
      <c r="J42" s="21" t="s">
        <v>42</v>
      </c>
      <c r="K42" s="49" t="s">
        <v>42</v>
      </c>
      <c r="L42" s="85">
        <v>67</v>
      </c>
      <c r="M42" s="21">
        <v>44</v>
      </c>
      <c r="N42" s="9" t="s">
        <v>42</v>
      </c>
      <c r="O42" s="9" t="s">
        <v>42</v>
      </c>
      <c r="P42" s="9" t="s">
        <v>42</v>
      </c>
      <c r="Q42" s="9" t="s">
        <v>42</v>
      </c>
      <c r="R42" s="9" t="s">
        <v>42</v>
      </c>
      <c r="S42" s="9" t="s">
        <v>42</v>
      </c>
      <c r="T42" s="9"/>
      <c r="U42" s="25">
        <f>SUM(C42:T42)</f>
        <v>111</v>
      </c>
      <c r="V42" s="16">
        <f>COUNTIF(C42:T42,"&gt;0")</f>
        <v>2</v>
      </c>
      <c r="W42" s="165">
        <f>U42/V42</f>
        <v>55.5</v>
      </c>
      <c r="X42" s="170">
        <f>COUNTIF(C42:S42,"&gt;=200")</f>
        <v>0</v>
      </c>
      <c r="Y42" s="170">
        <f>COUNTIF(C42:S42,"&gt;=100")</f>
        <v>0</v>
      </c>
    </row>
    <row r="43" spans="1:25" s="20" customFormat="1" ht="16.5" thickBot="1">
      <c r="A43" s="81" t="s">
        <v>82</v>
      </c>
      <c r="B43" s="213" t="s">
        <v>495</v>
      </c>
      <c r="C43" s="294" t="s">
        <v>42</v>
      </c>
      <c r="D43" s="65" t="s">
        <v>42</v>
      </c>
      <c r="E43" s="65" t="s">
        <v>42</v>
      </c>
      <c r="F43" s="65" t="s">
        <v>42</v>
      </c>
      <c r="G43" s="65" t="s">
        <v>42</v>
      </c>
      <c r="H43" s="72" t="s">
        <v>42</v>
      </c>
      <c r="I43" s="86" t="s">
        <v>42</v>
      </c>
      <c r="J43" s="73" t="s">
        <v>42</v>
      </c>
      <c r="K43" s="72" t="s">
        <v>42</v>
      </c>
      <c r="L43" s="72" t="s">
        <v>42</v>
      </c>
      <c r="M43" s="71" t="s">
        <v>42</v>
      </c>
      <c r="N43" s="71" t="s">
        <v>42</v>
      </c>
      <c r="O43" s="71">
        <v>7</v>
      </c>
      <c r="P43" s="523">
        <v>88</v>
      </c>
      <c r="Q43" s="71">
        <v>15</v>
      </c>
      <c r="R43" s="71" t="s">
        <v>42</v>
      </c>
      <c r="S43" s="71" t="s">
        <v>42</v>
      </c>
      <c r="T43" s="71"/>
      <c r="U43" s="25">
        <f>SUM(C43:T43)</f>
        <v>110</v>
      </c>
      <c r="V43" s="16">
        <f>COUNTIF(C43:T43,"&gt;0")</f>
        <v>3</v>
      </c>
      <c r="W43" s="167">
        <f>U43/V43</f>
        <v>36.666666666666664</v>
      </c>
      <c r="X43" s="170">
        <f>COUNTIF(C43:S43,"&gt;=200")</f>
        <v>0</v>
      </c>
      <c r="Y43" s="170">
        <f>COUNTIF(C43:S43,"&gt;=100")</f>
        <v>0</v>
      </c>
    </row>
    <row r="44" spans="1:25" s="20" customFormat="1" ht="16.5" thickTop="1">
      <c r="A44" s="20" t="s">
        <v>83</v>
      </c>
      <c r="B44" s="310" t="s">
        <v>579</v>
      </c>
      <c r="C44" s="33" t="s">
        <v>42</v>
      </c>
      <c r="D44" s="33" t="s">
        <v>42</v>
      </c>
      <c r="E44" s="33" t="s">
        <v>42</v>
      </c>
      <c r="F44" s="33" t="s">
        <v>42</v>
      </c>
      <c r="G44" s="33" t="s">
        <v>42</v>
      </c>
      <c r="H44" s="152" t="s">
        <v>42</v>
      </c>
      <c r="I44" s="389" t="s">
        <v>42</v>
      </c>
      <c r="J44" s="381" t="s">
        <v>42</v>
      </c>
      <c r="K44" s="152" t="s">
        <v>42</v>
      </c>
      <c r="L44" s="152" t="s">
        <v>42</v>
      </c>
      <c r="M44" s="45" t="s">
        <v>42</v>
      </c>
      <c r="N44" s="45" t="s">
        <v>42</v>
      </c>
      <c r="O44" s="45" t="s">
        <v>42</v>
      </c>
      <c r="P44" s="320" t="s">
        <v>42</v>
      </c>
      <c r="Q44" s="547" t="s">
        <v>42</v>
      </c>
      <c r="R44" s="547">
        <v>5</v>
      </c>
      <c r="S44" s="547">
        <v>3</v>
      </c>
      <c r="T44" s="548">
        <v>98</v>
      </c>
      <c r="U44" s="25">
        <f>SUM(C44:T44)</f>
        <v>106</v>
      </c>
      <c r="V44" s="16">
        <f>COUNTIF(C44:T44,"&gt;0")</f>
        <v>3</v>
      </c>
      <c r="W44" s="166">
        <f>U44/V44</f>
        <v>35.333333333333336</v>
      </c>
      <c r="X44" s="170">
        <f>COUNTIF(C44:S44,"&gt;=200")</f>
        <v>0</v>
      </c>
      <c r="Y44" s="170">
        <f>COUNTIF(C44:S44,"&gt;=100")</f>
        <v>0</v>
      </c>
    </row>
    <row r="45" spans="1:25" s="20" customFormat="1" ht="15.75">
      <c r="A45" s="20" t="s">
        <v>84</v>
      </c>
      <c r="B45" s="212" t="s">
        <v>109</v>
      </c>
      <c r="C45" s="22" t="s">
        <v>42</v>
      </c>
      <c r="D45" s="546">
        <v>99</v>
      </c>
      <c r="E45" s="22" t="s">
        <v>42</v>
      </c>
      <c r="F45" s="21" t="s">
        <v>42</v>
      </c>
      <c r="G45" s="21" t="s">
        <v>42</v>
      </c>
      <c r="H45" s="21" t="s">
        <v>42</v>
      </c>
      <c r="I45" s="21" t="s">
        <v>42</v>
      </c>
      <c r="J45" s="21" t="s">
        <v>42</v>
      </c>
      <c r="K45" s="21" t="s">
        <v>42</v>
      </c>
      <c r="L45" s="21" t="s">
        <v>42</v>
      </c>
      <c r="M45" s="21" t="s">
        <v>42</v>
      </c>
      <c r="N45" s="9" t="s">
        <v>42</v>
      </c>
      <c r="O45" s="9" t="s">
        <v>42</v>
      </c>
      <c r="P45" s="9" t="s">
        <v>42</v>
      </c>
      <c r="Q45" s="9" t="s">
        <v>42</v>
      </c>
      <c r="R45" s="9" t="s">
        <v>42</v>
      </c>
      <c r="S45" s="9" t="s">
        <v>42</v>
      </c>
      <c r="T45" s="9"/>
      <c r="U45" s="25">
        <f>SUM(C45:T45)</f>
        <v>99</v>
      </c>
      <c r="V45" s="16">
        <f>COUNTIF(C45:T45,"&gt;0")</f>
        <v>1</v>
      </c>
      <c r="W45" s="165">
        <f>U45/V45</f>
        <v>99</v>
      </c>
      <c r="X45" s="170">
        <f>COUNTIF(C45:S45,"&gt;=200")</f>
        <v>0</v>
      </c>
      <c r="Y45" s="170">
        <f>COUNTIF(C45:S45,"&gt;=100")</f>
        <v>0</v>
      </c>
    </row>
    <row r="46" spans="1:25" s="20" customFormat="1" ht="15.75">
      <c r="A46" s="20" t="s">
        <v>85</v>
      </c>
      <c r="B46" s="191" t="s">
        <v>36</v>
      </c>
      <c r="C46" s="21" t="s">
        <v>42</v>
      </c>
      <c r="D46" s="21" t="s">
        <v>42</v>
      </c>
      <c r="E46" s="21" t="s">
        <v>42</v>
      </c>
      <c r="F46" s="21" t="s">
        <v>42</v>
      </c>
      <c r="G46" s="21">
        <v>3</v>
      </c>
      <c r="H46" s="85">
        <v>96</v>
      </c>
      <c r="I46" s="21" t="s">
        <v>42</v>
      </c>
      <c r="J46" s="21" t="s">
        <v>42</v>
      </c>
      <c r="K46" s="21" t="s">
        <v>42</v>
      </c>
      <c r="L46" s="21" t="s">
        <v>42</v>
      </c>
      <c r="M46" s="4" t="s">
        <v>42</v>
      </c>
      <c r="N46" s="9" t="s">
        <v>42</v>
      </c>
      <c r="O46" s="9" t="s">
        <v>42</v>
      </c>
      <c r="P46" s="9" t="s">
        <v>42</v>
      </c>
      <c r="Q46" s="9" t="s">
        <v>42</v>
      </c>
      <c r="R46" s="9" t="s">
        <v>42</v>
      </c>
      <c r="S46" s="9" t="s">
        <v>42</v>
      </c>
      <c r="T46" s="9"/>
      <c r="U46" s="25">
        <f>SUM(C46:T46)</f>
        <v>99</v>
      </c>
      <c r="V46" s="16">
        <f>COUNTIF(C46:T46,"&gt;0")</f>
        <v>2</v>
      </c>
      <c r="W46" s="165">
        <f>U46/V46</f>
        <v>49.5</v>
      </c>
      <c r="X46" s="170">
        <f>COUNTIF(C46:S46,"&gt;=200")</f>
        <v>0</v>
      </c>
      <c r="Y46" s="170">
        <f>COUNTIF(C46:S46,"&gt;=100")</f>
        <v>0</v>
      </c>
    </row>
    <row r="47" spans="1:25" s="20" customFormat="1" ht="15.75">
      <c r="A47" s="20" t="s">
        <v>86</v>
      </c>
      <c r="B47" s="8" t="s">
        <v>205</v>
      </c>
      <c r="C47" s="21" t="s">
        <v>42</v>
      </c>
      <c r="D47" s="21" t="s">
        <v>42</v>
      </c>
      <c r="E47" s="21" t="s">
        <v>42</v>
      </c>
      <c r="F47" s="21" t="s">
        <v>42</v>
      </c>
      <c r="G47" s="21" t="s">
        <v>42</v>
      </c>
      <c r="H47" s="21" t="s">
        <v>42</v>
      </c>
      <c r="I47" s="21" t="s">
        <v>42</v>
      </c>
      <c r="J47" s="21" t="s">
        <v>42</v>
      </c>
      <c r="K47" s="85">
        <v>96</v>
      </c>
      <c r="L47" s="4" t="s">
        <v>42</v>
      </c>
      <c r="M47" s="4" t="s">
        <v>42</v>
      </c>
      <c r="N47" s="9" t="s">
        <v>42</v>
      </c>
      <c r="O47" s="9" t="s">
        <v>42</v>
      </c>
      <c r="P47" s="9" t="s">
        <v>42</v>
      </c>
      <c r="Q47" s="9" t="s">
        <v>42</v>
      </c>
      <c r="R47" s="9" t="s">
        <v>42</v>
      </c>
      <c r="S47" s="9" t="s">
        <v>42</v>
      </c>
      <c r="T47" s="9"/>
      <c r="U47" s="25">
        <f>SUM(C47:T47)</f>
        <v>96</v>
      </c>
      <c r="V47" s="16">
        <f>COUNTIF(C47:T47,"&gt;0")</f>
        <v>1</v>
      </c>
      <c r="W47" s="88">
        <f>U47/V47</f>
        <v>96</v>
      </c>
      <c r="X47" s="170">
        <f>COUNTIF(C47:S47,"&gt;=200")</f>
        <v>0</v>
      </c>
      <c r="Y47" s="170">
        <f>COUNTIF(C47:S47,"&gt;=100")</f>
        <v>0</v>
      </c>
    </row>
    <row r="48" spans="1:25" s="20" customFormat="1" ht="15.75">
      <c r="A48" s="20" t="s">
        <v>87</v>
      </c>
      <c r="B48" s="211" t="s">
        <v>487</v>
      </c>
      <c r="C48" s="22" t="s">
        <v>42</v>
      </c>
      <c r="D48" s="22" t="s">
        <v>42</v>
      </c>
      <c r="E48" s="22" t="s">
        <v>42</v>
      </c>
      <c r="F48" s="22" t="s">
        <v>42</v>
      </c>
      <c r="G48" s="22" t="s">
        <v>42</v>
      </c>
      <c r="H48" s="21" t="s">
        <v>42</v>
      </c>
      <c r="I48" s="21" t="s">
        <v>42</v>
      </c>
      <c r="J48" s="21" t="s">
        <v>42</v>
      </c>
      <c r="K48" s="21" t="s">
        <v>42</v>
      </c>
      <c r="L48" s="21" t="s">
        <v>42</v>
      </c>
      <c r="M48" s="9" t="s">
        <v>42</v>
      </c>
      <c r="N48" s="9" t="s">
        <v>42</v>
      </c>
      <c r="O48" s="9">
        <v>35</v>
      </c>
      <c r="P48" s="353">
        <v>53</v>
      </c>
      <c r="Q48" s="5" t="s">
        <v>42</v>
      </c>
      <c r="R48" s="5" t="s">
        <v>42</v>
      </c>
      <c r="S48" s="5" t="s">
        <v>42</v>
      </c>
      <c r="T48" s="5"/>
      <c r="U48" s="25">
        <f>SUM(C48:T48)</f>
        <v>88</v>
      </c>
      <c r="V48" s="16">
        <f>COUNTIF(C48:T48,"&gt;0")</f>
        <v>2</v>
      </c>
      <c r="W48" s="165">
        <f>U48/V48</f>
        <v>44</v>
      </c>
      <c r="X48" s="170">
        <f>COUNTIF(C48:S48,"&gt;=200")</f>
        <v>0</v>
      </c>
      <c r="Y48" s="170">
        <f>COUNTIF(C48:S48,"&gt;=100")</f>
        <v>0</v>
      </c>
    </row>
    <row r="49" spans="1:25" s="20" customFormat="1" ht="15.75">
      <c r="A49" s="20" t="s">
        <v>88</v>
      </c>
      <c r="B49" s="211" t="s">
        <v>96</v>
      </c>
      <c r="C49" s="22">
        <v>79</v>
      </c>
      <c r="D49" s="22" t="s">
        <v>42</v>
      </c>
      <c r="E49" s="22">
        <v>7</v>
      </c>
      <c r="F49" s="21" t="s">
        <v>42</v>
      </c>
      <c r="G49" s="21" t="s">
        <v>42</v>
      </c>
      <c r="H49" s="21" t="s">
        <v>42</v>
      </c>
      <c r="I49" s="21" t="s">
        <v>42</v>
      </c>
      <c r="J49" s="21" t="s">
        <v>42</v>
      </c>
      <c r="K49" s="21" t="s">
        <v>42</v>
      </c>
      <c r="L49" s="21" t="s">
        <v>42</v>
      </c>
      <c r="M49" s="4" t="s">
        <v>42</v>
      </c>
      <c r="N49" s="9" t="s">
        <v>42</v>
      </c>
      <c r="O49" s="9" t="s">
        <v>42</v>
      </c>
      <c r="P49" s="9" t="s">
        <v>42</v>
      </c>
      <c r="Q49" s="9" t="s">
        <v>42</v>
      </c>
      <c r="R49" s="9" t="s">
        <v>42</v>
      </c>
      <c r="S49" s="9" t="s">
        <v>42</v>
      </c>
      <c r="T49" s="9"/>
      <c r="U49" s="25">
        <f>SUM(C49:T49)</f>
        <v>86</v>
      </c>
      <c r="V49" s="16">
        <f>COUNTIF(C49:T49,"&gt;0")</f>
        <v>2</v>
      </c>
      <c r="W49" s="165">
        <f>U49/V49</f>
        <v>43</v>
      </c>
      <c r="X49" s="170">
        <f>COUNTIF(C49:S49,"&gt;=200")</f>
        <v>0</v>
      </c>
      <c r="Y49" s="170">
        <f>COUNTIF(C49:S49,"&gt;=100")</f>
        <v>0</v>
      </c>
    </row>
    <row r="50" spans="1:25" s="20" customFormat="1" ht="15.75">
      <c r="A50" s="20" t="s">
        <v>89</v>
      </c>
      <c r="B50" s="8" t="s">
        <v>34</v>
      </c>
      <c r="C50" s="21" t="s">
        <v>42</v>
      </c>
      <c r="D50" s="21" t="s">
        <v>42</v>
      </c>
      <c r="E50" s="21" t="s">
        <v>42</v>
      </c>
      <c r="F50" s="21">
        <v>21</v>
      </c>
      <c r="G50" s="21">
        <v>38</v>
      </c>
      <c r="H50" s="21">
        <v>26</v>
      </c>
      <c r="I50" s="21" t="s">
        <v>42</v>
      </c>
      <c r="J50" s="21" t="s">
        <v>42</v>
      </c>
      <c r="K50" s="21" t="s">
        <v>42</v>
      </c>
      <c r="L50" s="21" t="s">
        <v>42</v>
      </c>
      <c r="M50" s="4" t="s">
        <v>42</v>
      </c>
      <c r="N50" s="9" t="s">
        <v>42</v>
      </c>
      <c r="O50" s="9" t="s">
        <v>42</v>
      </c>
      <c r="P50" s="9" t="s">
        <v>42</v>
      </c>
      <c r="Q50" s="9" t="s">
        <v>42</v>
      </c>
      <c r="R50" s="9" t="s">
        <v>42</v>
      </c>
      <c r="S50" s="9" t="s">
        <v>42</v>
      </c>
      <c r="T50" s="9"/>
      <c r="U50" s="25">
        <f>SUM(C50:T50)</f>
        <v>85</v>
      </c>
      <c r="V50" s="16">
        <f>COUNTIF(C50:T50,"&gt;0")</f>
        <v>3</v>
      </c>
      <c r="W50" s="165">
        <f>U50/V50</f>
        <v>28.333333333333332</v>
      </c>
      <c r="X50" s="170">
        <f>COUNTIF(C50:S50,"&gt;=200")</f>
        <v>0</v>
      </c>
      <c r="Y50" s="170">
        <f>COUNTIF(C50:S50,"&gt;=100")</f>
        <v>0</v>
      </c>
    </row>
    <row r="51" spans="1:25" s="20" customFormat="1" ht="15.75">
      <c r="A51" s="20" t="s">
        <v>90</v>
      </c>
      <c r="B51" s="211" t="s">
        <v>124</v>
      </c>
      <c r="C51" s="21">
        <v>81</v>
      </c>
      <c r="D51" s="22" t="s">
        <v>42</v>
      </c>
      <c r="E51" s="22" t="s">
        <v>42</v>
      </c>
      <c r="F51" s="21" t="s">
        <v>42</v>
      </c>
      <c r="G51" s="21" t="s">
        <v>42</v>
      </c>
      <c r="H51" s="21" t="s">
        <v>42</v>
      </c>
      <c r="I51" s="21" t="s">
        <v>42</v>
      </c>
      <c r="J51" s="21" t="s">
        <v>42</v>
      </c>
      <c r="K51" s="21" t="s">
        <v>42</v>
      </c>
      <c r="L51" s="21" t="s">
        <v>42</v>
      </c>
      <c r="M51" s="4" t="s">
        <v>42</v>
      </c>
      <c r="N51" s="9" t="s">
        <v>42</v>
      </c>
      <c r="O51" s="9" t="s">
        <v>42</v>
      </c>
      <c r="P51" s="9" t="s">
        <v>42</v>
      </c>
      <c r="Q51" s="9" t="s">
        <v>42</v>
      </c>
      <c r="R51" s="9" t="s">
        <v>42</v>
      </c>
      <c r="S51" s="9" t="s">
        <v>42</v>
      </c>
      <c r="T51" s="9"/>
      <c r="U51" s="25">
        <f>SUM(C51:T51)</f>
        <v>81</v>
      </c>
      <c r="V51" s="16">
        <f>COUNTIF(C51:T51,"&gt;0")</f>
        <v>1</v>
      </c>
      <c r="W51" s="165">
        <f>U51/V51</f>
        <v>81</v>
      </c>
      <c r="X51" s="170">
        <f>COUNTIF(C51:S51,"&gt;=200")</f>
        <v>0</v>
      </c>
      <c r="Y51" s="170">
        <f>COUNTIF(C51:S51,"&gt;=100")</f>
        <v>0</v>
      </c>
    </row>
    <row r="52" spans="1:25" s="20" customFormat="1" ht="15.75">
      <c r="A52" s="20" t="s">
        <v>91</v>
      </c>
      <c r="B52" s="214" t="s">
        <v>470</v>
      </c>
      <c r="C52" s="22" t="s">
        <v>42</v>
      </c>
      <c r="D52" s="22" t="s">
        <v>42</v>
      </c>
      <c r="E52" s="22" t="s">
        <v>42</v>
      </c>
      <c r="F52" s="22" t="s">
        <v>42</v>
      </c>
      <c r="G52" s="22" t="s">
        <v>42</v>
      </c>
      <c r="H52" s="21" t="s">
        <v>42</v>
      </c>
      <c r="I52" s="21" t="s">
        <v>42</v>
      </c>
      <c r="J52" s="21" t="s">
        <v>42</v>
      </c>
      <c r="K52" s="21" t="s">
        <v>42</v>
      </c>
      <c r="L52" s="21" t="s">
        <v>42</v>
      </c>
      <c r="M52" s="9" t="s">
        <v>42</v>
      </c>
      <c r="N52" s="9" t="s">
        <v>42</v>
      </c>
      <c r="O52" s="353">
        <v>77</v>
      </c>
      <c r="P52" s="353" t="s">
        <v>42</v>
      </c>
      <c r="Q52" s="353" t="s">
        <v>42</v>
      </c>
      <c r="R52" s="353" t="s">
        <v>42</v>
      </c>
      <c r="S52" s="353" t="s">
        <v>42</v>
      </c>
      <c r="T52" s="353"/>
      <c r="U52" s="25">
        <f>SUM(C52:T52)</f>
        <v>77</v>
      </c>
      <c r="V52" s="16">
        <f>COUNTIF(C52:T52,"&gt;0")</f>
        <v>1</v>
      </c>
      <c r="W52" s="165">
        <f>U52/V52</f>
        <v>77</v>
      </c>
      <c r="X52" s="170">
        <f>COUNTIF(C52:S52,"&gt;=200")</f>
        <v>0</v>
      </c>
      <c r="Y52" s="170">
        <f>COUNTIF(C52:S52,"&gt;=100")</f>
        <v>0</v>
      </c>
    </row>
    <row r="53" spans="1:25" s="20" customFormat="1" ht="16.5" thickBot="1">
      <c r="A53" s="67" t="s">
        <v>111</v>
      </c>
      <c r="B53" s="512" t="s">
        <v>367</v>
      </c>
      <c r="C53" s="294" t="s">
        <v>42</v>
      </c>
      <c r="D53" s="294" t="s">
        <v>42</v>
      </c>
      <c r="E53" s="294" t="s">
        <v>42</v>
      </c>
      <c r="F53" s="294" t="s">
        <v>42</v>
      </c>
      <c r="G53" s="294" t="s">
        <v>42</v>
      </c>
      <c r="H53" s="351" t="s">
        <v>42</v>
      </c>
      <c r="I53" s="351" t="s">
        <v>42</v>
      </c>
      <c r="J53" s="494" t="s">
        <v>42</v>
      </c>
      <c r="K53" s="495" t="s">
        <v>42</v>
      </c>
      <c r="L53" s="514">
        <v>50</v>
      </c>
      <c r="M53" s="494">
        <v>24</v>
      </c>
      <c r="N53" s="301" t="s">
        <v>42</v>
      </c>
      <c r="O53" s="301" t="s">
        <v>42</v>
      </c>
      <c r="P53" s="301" t="s">
        <v>42</v>
      </c>
      <c r="Q53" s="301" t="s">
        <v>42</v>
      </c>
      <c r="R53" s="301" t="s">
        <v>42</v>
      </c>
      <c r="S53" s="301" t="s">
        <v>42</v>
      </c>
      <c r="T53" s="301"/>
      <c r="U53" s="25">
        <f>SUM(C53:T53)</f>
        <v>74</v>
      </c>
      <c r="V53" s="16">
        <f>COUNTIF(C53:T53,"&gt;0")</f>
        <v>2</v>
      </c>
      <c r="W53" s="167">
        <f>U53/V53</f>
        <v>37</v>
      </c>
      <c r="X53" s="170">
        <f>COUNTIF(C53:S53,"&gt;=200")</f>
        <v>0</v>
      </c>
      <c r="Y53" s="170">
        <f>COUNTIF(C53:S53,"&gt;=100")</f>
        <v>0</v>
      </c>
    </row>
    <row r="54" spans="1:25" s="20" customFormat="1" ht="17.25" thickBot="1" thickTop="1">
      <c r="A54" s="82" t="s">
        <v>112</v>
      </c>
      <c r="B54" s="74" t="s">
        <v>494</v>
      </c>
      <c r="C54" s="48" t="s">
        <v>42</v>
      </c>
      <c r="D54" s="48" t="s">
        <v>42</v>
      </c>
      <c r="E54" s="48" t="s">
        <v>42</v>
      </c>
      <c r="F54" s="48" t="s">
        <v>42</v>
      </c>
      <c r="G54" s="48" t="s">
        <v>42</v>
      </c>
      <c r="H54" s="48" t="s">
        <v>42</v>
      </c>
      <c r="I54" s="48" t="s">
        <v>42</v>
      </c>
      <c r="J54" s="473" t="s">
        <v>42</v>
      </c>
      <c r="K54" s="472" t="s">
        <v>42</v>
      </c>
      <c r="L54" s="4" t="s">
        <v>42</v>
      </c>
      <c r="M54" s="9" t="s">
        <v>42</v>
      </c>
      <c r="N54" s="43" t="s">
        <v>42</v>
      </c>
      <c r="O54" s="43">
        <v>5</v>
      </c>
      <c r="P54" s="361">
        <v>60</v>
      </c>
      <c r="Q54" s="43">
        <v>6</v>
      </c>
      <c r="R54" s="43" t="s">
        <v>42</v>
      </c>
      <c r="S54" s="43" t="s">
        <v>42</v>
      </c>
      <c r="T54" s="43"/>
      <c r="U54" s="25">
        <f>SUM(C54:T54)</f>
        <v>71</v>
      </c>
      <c r="V54" s="16">
        <f>COUNTIF(C54:T54,"&gt;0")</f>
        <v>3</v>
      </c>
      <c r="W54" s="474">
        <f>U54/V54</f>
        <v>23.666666666666668</v>
      </c>
      <c r="X54" s="170">
        <f>COUNTIF(C54:S54,"&gt;=200")</f>
        <v>0</v>
      </c>
      <c r="Y54" s="170">
        <f>COUNTIF(C54:S54,"&gt;=100")</f>
        <v>0</v>
      </c>
    </row>
    <row r="55" spans="1:25" s="20" customFormat="1" ht="16.5" thickBot="1">
      <c r="A55" s="82" t="s">
        <v>113</v>
      </c>
      <c r="B55" s="214" t="s">
        <v>230</v>
      </c>
      <c r="C55" s="22" t="s">
        <v>42</v>
      </c>
      <c r="D55" s="22" t="s">
        <v>42</v>
      </c>
      <c r="E55" s="22" t="s">
        <v>42</v>
      </c>
      <c r="F55" s="22" t="s">
        <v>42</v>
      </c>
      <c r="G55" s="22" t="s">
        <v>42</v>
      </c>
      <c r="H55" s="21" t="s">
        <v>42</v>
      </c>
      <c r="I55" s="21" t="s">
        <v>42</v>
      </c>
      <c r="J55" s="49" t="s">
        <v>42</v>
      </c>
      <c r="K55" s="223">
        <v>15</v>
      </c>
      <c r="L55" s="85">
        <v>54</v>
      </c>
      <c r="M55" s="4" t="s">
        <v>42</v>
      </c>
      <c r="N55" s="9" t="s">
        <v>42</v>
      </c>
      <c r="O55" s="9" t="s">
        <v>42</v>
      </c>
      <c r="P55" s="43" t="s">
        <v>42</v>
      </c>
      <c r="Q55" s="43" t="s">
        <v>42</v>
      </c>
      <c r="R55" s="43" t="s">
        <v>42</v>
      </c>
      <c r="S55" s="43" t="s">
        <v>42</v>
      </c>
      <c r="T55" s="43"/>
      <c r="U55" s="25">
        <f>SUM(C55:T55)</f>
        <v>69</v>
      </c>
      <c r="V55" s="16">
        <f>COUNTIF(C55:T55,"&gt;0")</f>
        <v>2</v>
      </c>
      <c r="W55" s="164">
        <f>U55/V55</f>
        <v>34.5</v>
      </c>
      <c r="X55" s="170">
        <f>COUNTIF(C55:S55,"&gt;=200")</f>
        <v>0</v>
      </c>
      <c r="Y55" s="170">
        <f>COUNTIF(C55:S55,"&gt;=100")</f>
        <v>0</v>
      </c>
    </row>
    <row r="56" spans="1:25" s="20" customFormat="1" ht="15.75">
      <c r="A56" s="82" t="s">
        <v>114</v>
      </c>
      <c r="B56" s="8" t="s">
        <v>53</v>
      </c>
      <c r="C56" s="21" t="s">
        <v>42</v>
      </c>
      <c r="D56" s="21" t="s">
        <v>42</v>
      </c>
      <c r="E56" s="21" t="s">
        <v>42</v>
      </c>
      <c r="F56" s="85">
        <v>66</v>
      </c>
      <c r="G56" s="21" t="s">
        <v>42</v>
      </c>
      <c r="H56" s="21" t="s">
        <v>42</v>
      </c>
      <c r="I56" s="21" t="s">
        <v>42</v>
      </c>
      <c r="J56" s="21" t="s">
        <v>42</v>
      </c>
      <c r="K56" s="58" t="s">
        <v>42</v>
      </c>
      <c r="L56" s="2" t="s">
        <v>42</v>
      </c>
      <c r="M56" s="4" t="s">
        <v>42</v>
      </c>
      <c r="N56" s="9" t="s">
        <v>42</v>
      </c>
      <c r="O56" s="9" t="s">
        <v>42</v>
      </c>
      <c r="P56" s="9" t="s">
        <v>42</v>
      </c>
      <c r="Q56" s="9" t="s">
        <v>42</v>
      </c>
      <c r="R56" s="9" t="s">
        <v>42</v>
      </c>
      <c r="S56" s="9" t="s">
        <v>42</v>
      </c>
      <c r="T56" s="9"/>
      <c r="U56" s="25">
        <f>SUM(C56:T56)</f>
        <v>66</v>
      </c>
      <c r="V56" s="16">
        <f>COUNTIF(C56:T56,"&gt;0")</f>
        <v>1</v>
      </c>
      <c r="W56" s="165">
        <f>U56/V56</f>
        <v>66</v>
      </c>
      <c r="X56" s="170">
        <f>COUNTIF(C56:S56,"&gt;=200")</f>
        <v>0</v>
      </c>
      <c r="Y56" s="170">
        <f>COUNTIF(C56:S56,"&gt;=100")</f>
        <v>0</v>
      </c>
    </row>
    <row r="57" spans="1:25" s="20" customFormat="1" ht="15.75">
      <c r="A57" s="82" t="s">
        <v>115</v>
      </c>
      <c r="B57" s="211" t="s">
        <v>100</v>
      </c>
      <c r="C57" s="87">
        <v>32</v>
      </c>
      <c r="D57" s="22">
        <v>22</v>
      </c>
      <c r="E57" s="22">
        <v>10</v>
      </c>
      <c r="F57" s="22">
        <v>0</v>
      </c>
      <c r="G57" s="21" t="s">
        <v>42</v>
      </c>
      <c r="H57" s="21" t="s">
        <v>42</v>
      </c>
      <c r="I57" s="21" t="s">
        <v>42</v>
      </c>
      <c r="J57" s="21" t="s">
        <v>42</v>
      </c>
      <c r="K57" s="49" t="s">
        <v>42</v>
      </c>
      <c r="L57" s="21" t="s">
        <v>42</v>
      </c>
      <c r="M57" s="4" t="s">
        <v>42</v>
      </c>
      <c r="N57" s="9" t="s">
        <v>42</v>
      </c>
      <c r="O57" s="9" t="s">
        <v>42</v>
      </c>
      <c r="P57" s="9" t="s">
        <v>42</v>
      </c>
      <c r="Q57" s="9" t="s">
        <v>42</v>
      </c>
      <c r="R57" s="9" t="s">
        <v>42</v>
      </c>
      <c r="S57" s="9" t="s">
        <v>42</v>
      </c>
      <c r="T57" s="9"/>
      <c r="U57" s="25">
        <f>SUM(C57:T57)</f>
        <v>64</v>
      </c>
      <c r="V57" s="16">
        <f>COUNTIF(C57:T57,"&gt;0")</f>
        <v>3</v>
      </c>
      <c r="W57" s="165">
        <f>U57/V57</f>
        <v>21.333333333333332</v>
      </c>
      <c r="X57" s="170">
        <f>COUNTIF(C57:S57,"&gt;=200")</f>
        <v>0</v>
      </c>
      <c r="Y57" s="170">
        <f>COUNTIF(C57:S57,"&gt;=100")</f>
        <v>0</v>
      </c>
    </row>
    <row r="58" spans="1:25" s="20" customFormat="1" ht="15.75">
      <c r="A58" s="82" t="s">
        <v>116</v>
      </c>
      <c r="B58" s="211" t="s">
        <v>176</v>
      </c>
      <c r="C58" s="22" t="s">
        <v>42</v>
      </c>
      <c r="D58" s="22" t="s">
        <v>42</v>
      </c>
      <c r="E58" s="22" t="s">
        <v>42</v>
      </c>
      <c r="F58" s="22" t="s">
        <v>42</v>
      </c>
      <c r="G58" s="22" t="s">
        <v>42</v>
      </c>
      <c r="H58" s="85">
        <v>64</v>
      </c>
      <c r="I58" s="21" t="s">
        <v>42</v>
      </c>
      <c r="J58" s="21" t="s">
        <v>42</v>
      </c>
      <c r="K58" s="49" t="s">
        <v>42</v>
      </c>
      <c r="L58" s="21" t="s">
        <v>42</v>
      </c>
      <c r="M58" s="4" t="s">
        <v>42</v>
      </c>
      <c r="N58" s="9" t="s">
        <v>42</v>
      </c>
      <c r="O58" s="9" t="s">
        <v>42</v>
      </c>
      <c r="P58" s="9" t="s">
        <v>42</v>
      </c>
      <c r="Q58" s="9" t="s">
        <v>42</v>
      </c>
      <c r="R58" s="9" t="s">
        <v>42</v>
      </c>
      <c r="S58" s="9" t="s">
        <v>42</v>
      </c>
      <c r="T58" s="9"/>
      <c r="U58" s="25">
        <f>SUM(C58:T58)</f>
        <v>64</v>
      </c>
      <c r="V58" s="16">
        <f>COUNTIF(C58:T58,"&gt;0")</f>
        <v>1</v>
      </c>
      <c r="W58" s="165">
        <f>U58/V58</f>
        <v>64</v>
      </c>
      <c r="X58" s="170">
        <f>COUNTIF(C58:S58,"&gt;=200")</f>
        <v>0</v>
      </c>
      <c r="Y58" s="170">
        <f>COUNTIF(C58:S58,"&gt;=100")</f>
        <v>0</v>
      </c>
    </row>
    <row r="59" spans="1:25" s="20" customFormat="1" ht="16.5" thickBot="1">
      <c r="A59" s="82" t="s">
        <v>117</v>
      </c>
      <c r="B59" s="211" t="s">
        <v>194</v>
      </c>
      <c r="C59" s="22" t="s">
        <v>42</v>
      </c>
      <c r="D59" s="22" t="s">
        <v>42</v>
      </c>
      <c r="E59" s="22" t="s">
        <v>42</v>
      </c>
      <c r="F59" s="22" t="s">
        <v>42</v>
      </c>
      <c r="G59" s="22" t="s">
        <v>42</v>
      </c>
      <c r="H59" s="85" t="s">
        <v>42</v>
      </c>
      <c r="I59" s="21">
        <v>6</v>
      </c>
      <c r="J59" s="49">
        <v>56</v>
      </c>
      <c r="K59" s="223" t="s">
        <v>42</v>
      </c>
      <c r="L59" s="21" t="s">
        <v>42</v>
      </c>
      <c r="M59" s="4" t="s">
        <v>42</v>
      </c>
      <c r="N59" s="9" t="s">
        <v>42</v>
      </c>
      <c r="O59" s="9" t="s">
        <v>42</v>
      </c>
      <c r="P59" s="9" t="s">
        <v>42</v>
      </c>
      <c r="Q59" s="9" t="s">
        <v>42</v>
      </c>
      <c r="R59" s="9" t="s">
        <v>42</v>
      </c>
      <c r="S59" s="9" t="s">
        <v>42</v>
      </c>
      <c r="T59" s="9"/>
      <c r="U59" s="25">
        <f>SUM(C59:T59)</f>
        <v>62</v>
      </c>
      <c r="V59" s="16">
        <f>COUNTIF(C59:T59,"&gt;0")</f>
        <v>2</v>
      </c>
      <c r="W59" s="165">
        <f>U59/V59</f>
        <v>31</v>
      </c>
      <c r="X59" s="170">
        <f>COUNTIF(C59:S59,"&gt;=200")</f>
        <v>0</v>
      </c>
      <c r="Y59" s="170">
        <f>COUNTIF(C59:S59,"&gt;=100")</f>
        <v>0</v>
      </c>
    </row>
    <row r="60" spans="1:25" s="20" customFormat="1" ht="15.75">
      <c r="A60" s="82" t="s">
        <v>118</v>
      </c>
      <c r="B60" s="8" t="s">
        <v>570</v>
      </c>
      <c r="C60" s="22" t="s">
        <v>42</v>
      </c>
      <c r="D60" s="22" t="s">
        <v>42</v>
      </c>
      <c r="E60" s="22" t="s">
        <v>42</v>
      </c>
      <c r="F60" s="22" t="s">
        <v>42</v>
      </c>
      <c r="G60" s="22" t="s">
        <v>42</v>
      </c>
      <c r="H60" s="21" t="s">
        <v>42</v>
      </c>
      <c r="I60" s="21" t="s">
        <v>42</v>
      </c>
      <c r="J60" s="21" t="s">
        <v>42</v>
      </c>
      <c r="K60" s="49" t="s">
        <v>42</v>
      </c>
      <c r="L60" s="21" t="s">
        <v>42</v>
      </c>
      <c r="M60" s="9" t="s">
        <v>42</v>
      </c>
      <c r="N60" s="9" t="s">
        <v>42</v>
      </c>
      <c r="O60" s="9" t="s">
        <v>42</v>
      </c>
      <c r="P60" s="9" t="s">
        <v>42</v>
      </c>
      <c r="Q60" s="360" t="s">
        <v>42</v>
      </c>
      <c r="R60" s="360">
        <v>62</v>
      </c>
      <c r="S60" s="360" t="s">
        <v>42</v>
      </c>
      <c r="T60" s="360"/>
      <c r="U60" s="25">
        <f>SUM(C60:T60)</f>
        <v>62</v>
      </c>
      <c r="V60" s="16">
        <f>COUNTIF(C60:T60,"&gt;0")</f>
        <v>1</v>
      </c>
      <c r="W60" s="165">
        <f>U60/V60</f>
        <v>62</v>
      </c>
      <c r="X60" s="170">
        <f>COUNTIF(C60:S60,"&gt;=200")</f>
        <v>0</v>
      </c>
      <c r="Y60" s="170">
        <f>COUNTIF(C60:S60,"&gt;=100")</f>
        <v>0</v>
      </c>
    </row>
    <row r="61" spans="1:25" s="20" customFormat="1" ht="15.75">
      <c r="A61" s="82" t="s">
        <v>119</v>
      </c>
      <c r="B61" s="8" t="s">
        <v>630</v>
      </c>
      <c r="C61" s="22" t="s">
        <v>42</v>
      </c>
      <c r="D61" s="22" t="s">
        <v>42</v>
      </c>
      <c r="E61" s="22" t="s">
        <v>42</v>
      </c>
      <c r="F61" s="22" t="s">
        <v>42</v>
      </c>
      <c r="G61" s="22" t="s">
        <v>42</v>
      </c>
      <c r="H61" s="21" t="s">
        <v>42</v>
      </c>
      <c r="I61" s="21" t="s">
        <v>42</v>
      </c>
      <c r="J61" s="21" t="s">
        <v>42</v>
      </c>
      <c r="K61" s="49" t="s">
        <v>42</v>
      </c>
      <c r="L61" s="21" t="s">
        <v>42</v>
      </c>
      <c r="M61" s="9" t="s">
        <v>42</v>
      </c>
      <c r="N61" s="9" t="s">
        <v>42</v>
      </c>
      <c r="O61" s="9" t="s">
        <v>42</v>
      </c>
      <c r="P61" s="9" t="s">
        <v>42</v>
      </c>
      <c r="Q61" s="360" t="s">
        <v>42</v>
      </c>
      <c r="R61" s="360" t="s">
        <v>42</v>
      </c>
      <c r="S61" s="9" t="s">
        <v>42</v>
      </c>
      <c r="T61" s="503">
        <v>61</v>
      </c>
      <c r="U61" s="25">
        <f>SUM(C61:T61)</f>
        <v>61</v>
      </c>
      <c r="V61" s="16">
        <f>COUNTIF(C61:T61,"&gt;0")</f>
        <v>1</v>
      </c>
      <c r="W61" s="165">
        <f>U61/V61</f>
        <v>61</v>
      </c>
      <c r="X61" s="170">
        <f>COUNTIF(C61:S61,"&gt;=200")</f>
        <v>0</v>
      </c>
      <c r="Y61" s="170">
        <f>COUNTIF(C61:S61,"&gt;=100")</f>
        <v>0</v>
      </c>
    </row>
    <row r="62" spans="1:25" s="20" customFormat="1" ht="15.75">
      <c r="A62" s="82" t="s">
        <v>129</v>
      </c>
      <c r="B62" s="357" t="s">
        <v>153</v>
      </c>
      <c r="C62" s="22" t="s">
        <v>42</v>
      </c>
      <c r="D62" s="22" t="s">
        <v>42</v>
      </c>
      <c r="E62" s="22" t="s">
        <v>42</v>
      </c>
      <c r="F62" s="22" t="s">
        <v>42</v>
      </c>
      <c r="G62" s="22" t="s">
        <v>42</v>
      </c>
      <c r="H62" s="85" t="s">
        <v>42</v>
      </c>
      <c r="I62" s="21">
        <v>37</v>
      </c>
      <c r="J62" s="21" t="s">
        <v>42</v>
      </c>
      <c r="K62" s="49">
        <v>23</v>
      </c>
      <c r="L62" s="21" t="s">
        <v>42</v>
      </c>
      <c r="M62" s="4" t="s">
        <v>42</v>
      </c>
      <c r="N62" s="9" t="s">
        <v>42</v>
      </c>
      <c r="O62" s="9" t="s">
        <v>42</v>
      </c>
      <c r="P62" s="9" t="s">
        <v>42</v>
      </c>
      <c r="Q62" s="9" t="s">
        <v>42</v>
      </c>
      <c r="R62" s="9" t="s">
        <v>42</v>
      </c>
      <c r="S62" s="9" t="s">
        <v>42</v>
      </c>
      <c r="T62" s="9"/>
      <c r="U62" s="25">
        <f>SUM(C62:T62)</f>
        <v>60</v>
      </c>
      <c r="V62" s="16">
        <f>COUNTIF(C62:T62,"&gt;0")</f>
        <v>2</v>
      </c>
      <c r="W62" s="165">
        <f>U62/V62</f>
        <v>30</v>
      </c>
      <c r="X62" s="170">
        <f>COUNTIF(C62:S62,"&gt;=200")</f>
        <v>0</v>
      </c>
      <c r="Y62" s="170">
        <f>COUNTIF(C62:S62,"&gt;=100")</f>
        <v>0</v>
      </c>
    </row>
    <row r="63" spans="1:25" s="20" customFormat="1" ht="15.75">
      <c r="A63" s="82" t="s">
        <v>130</v>
      </c>
      <c r="B63" s="8" t="s">
        <v>197</v>
      </c>
      <c r="C63" s="21" t="s">
        <v>42</v>
      </c>
      <c r="D63" s="21" t="s">
        <v>42</v>
      </c>
      <c r="E63" s="21" t="s">
        <v>42</v>
      </c>
      <c r="F63" s="21" t="s">
        <v>42</v>
      </c>
      <c r="G63" s="21" t="s">
        <v>42</v>
      </c>
      <c r="H63" s="21" t="s">
        <v>42</v>
      </c>
      <c r="I63" s="21" t="s">
        <v>42</v>
      </c>
      <c r="J63" s="154">
        <v>40</v>
      </c>
      <c r="K63" s="88">
        <v>18</v>
      </c>
      <c r="L63" s="4" t="s">
        <v>42</v>
      </c>
      <c r="M63" s="4" t="s">
        <v>42</v>
      </c>
      <c r="N63" s="9" t="s">
        <v>42</v>
      </c>
      <c r="O63" s="9" t="s">
        <v>42</v>
      </c>
      <c r="P63" s="9" t="s">
        <v>42</v>
      </c>
      <c r="Q63" s="9" t="s">
        <v>42</v>
      </c>
      <c r="R63" s="9" t="s">
        <v>42</v>
      </c>
      <c r="S63" s="9" t="s">
        <v>42</v>
      </c>
      <c r="T63" s="9"/>
      <c r="U63" s="25">
        <f>SUM(C63:T63)</f>
        <v>58</v>
      </c>
      <c r="V63" s="16">
        <f>COUNTIF(C63:T63,"&gt;0")</f>
        <v>2</v>
      </c>
      <c r="W63" s="88">
        <f>U63/V63</f>
        <v>29</v>
      </c>
      <c r="X63" s="170">
        <f>COUNTIF(C63:S63,"&gt;=200")</f>
        <v>0</v>
      </c>
      <c r="Y63" s="170">
        <f>COUNTIF(C63:S63,"&gt;=100")</f>
        <v>0</v>
      </c>
    </row>
    <row r="64" spans="1:25" s="20" customFormat="1" ht="15.75">
      <c r="A64" s="82" t="s">
        <v>131</v>
      </c>
      <c r="B64" s="8" t="s">
        <v>635</v>
      </c>
      <c r="C64" s="22" t="s">
        <v>42</v>
      </c>
      <c r="D64" s="22" t="s">
        <v>42</v>
      </c>
      <c r="E64" s="22" t="s">
        <v>42</v>
      </c>
      <c r="F64" s="22" t="s">
        <v>42</v>
      </c>
      <c r="G64" s="22" t="s">
        <v>42</v>
      </c>
      <c r="H64" s="21" t="s">
        <v>42</v>
      </c>
      <c r="I64" s="21" t="s">
        <v>42</v>
      </c>
      <c r="J64" s="21" t="s">
        <v>42</v>
      </c>
      <c r="K64" s="49" t="s">
        <v>42</v>
      </c>
      <c r="L64" s="21" t="s">
        <v>42</v>
      </c>
      <c r="M64" s="9" t="s">
        <v>42</v>
      </c>
      <c r="N64" s="9" t="s">
        <v>42</v>
      </c>
      <c r="O64" s="9" t="s">
        <v>42</v>
      </c>
      <c r="P64" s="9" t="s">
        <v>42</v>
      </c>
      <c r="Q64" s="360" t="s">
        <v>42</v>
      </c>
      <c r="R64" s="360" t="s">
        <v>42</v>
      </c>
      <c r="S64" s="9" t="s">
        <v>42</v>
      </c>
      <c r="T64" s="450">
        <v>57</v>
      </c>
      <c r="U64" s="25">
        <f>SUM(C64:T64)</f>
        <v>57</v>
      </c>
      <c r="V64" s="16">
        <f>COUNTIF(C64:T64,"&gt;0")</f>
        <v>1</v>
      </c>
      <c r="W64" s="165">
        <f>U64/V64</f>
        <v>57</v>
      </c>
      <c r="X64" s="170">
        <f>COUNTIF(C64:S64,"&gt;=200")</f>
        <v>0</v>
      </c>
      <c r="Y64" s="170">
        <f>COUNTIF(C64:S64,"&gt;=100")</f>
        <v>0</v>
      </c>
    </row>
    <row r="65" spans="1:25" s="20" customFormat="1" ht="15.75">
      <c r="A65" s="82" t="s">
        <v>132</v>
      </c>
      <c r="B65" s="214" t="s">
        <v>538</v>
      </c>
      <c r="C65" s="22" t="s">
        <v>42</v>
      </c>
      <c r="D65" s="22" t="s">
        <v>42</v>
      </c>
      <c r="E65" s="22" t="s">
        <v>42</v>
      </c>
      <c r="F65" s="22" t="s">
        <v>42</v>
      </c>
      <c r="G65" s="22" t="s">
        <v>42</v>
      </c>
      <c r="H65" s="21" t="s">
        <v>42</v>
      </c>
      <c r="I65" s="21" t="s">
        <v>42</v>
      </c>
      <c r="J65" s="21" t="s">
        <v>42</v>
      </c>
      <c r="K65" s="49" t="s">
        <v>42</v>
      </c>
      <c r="L65" s="21" t="s">
        <v>42</v>
      </c>
      <c r="M65" s="9" t="s">
        <v>42</v>
      </c>
      <c r="N65" s="9" t="s">
        <v>42</v>
      </c>
      <c r="O65" s="9" t="s">
        <v>42</v>
      </c>
      <c r="P65" s="9" t="s">
        <v>42</v>
      </c>
      <c r="Q65" s="360">
        <v>14</v>
      </c>
      <c r="R65" s="360">
        <v>30</v>
      </c>
      <c r="S65" s="360">
        <v>12</v>
      </c>
      <c r="T65" s="450"/>
      <c r="U65" s="25">
        <f>SUM(C65:T65)</f>
        <v>56</v>
      </c>
      <c r="V65" s="16">
        <f>COUNTIF(C65:T65,"&gt;0")</f>
        <v>3</v>
      </c>
      <c r="W65" s="165">
        <f>U65/V65</f>
        <v>18.666666666666668</v>
      </c>
      <c r="X65" s="170">
        <f>COUNTIF(C65:S65,"&gt;=200")</f>
        <v>0</v>
      </c>
      <c r="Y65" s="170">
        <f>COUNTIF(C65:S65,"&gt;=100")</f>
        <v>0</v>
      </c>
    </row>
    <row r="66" spans="1:25" s="20" customFormat="1" ht="15.75">
      <c r="A66" s="82" t="s">
        <v>133</v>
      </c>
      <c r="B66" s="8" t="s">
        <v>37</v>
      </c>
      <c r="C66" s="21" t="s">
        <v>42</v>
      </c>
      <c r="D66" s="21" t="s">
        <v>42</v>
      </c>
      <c r="E66" s="21" t="s">
        <v>42</v>
      </c>
      <c r="F66" s="21" t="s">
        <v>42</v>
      </c>
      <c r="G66" s="21">
        <v>8</v>
      </c>
      <c r="H66" s="21" t="s">
        <v>42</v>
      </c>
      <c r="I66" s="21">
        <v>19</v>
      </c>
      <c r="J66" s="85">
        <v>27</v>
      </c>
      <c r="K66" s="49" t="s">
        <v>42</v>
      </c>
      <c r="L66" s="21" t="s">
        <v>42</v>
      </c>
      <c r="M66" s="4" t="s">
        <v>42</v>
      </c>
      <c r="N66" s="9" t="s">
        <v>42</v>
      </c>
      <c r="O66" s="9" t="s">
        <v>42</v>
      </c>
      <c r="P66" s="9" t="s">
        <v>42</v>
      </c>
      <c r="Q66" s="9" t="s">
        <v>42</v>
      </c>
      <c r="R66" s="9" t="s">
        <v>42</v>
      </c>
      <c r="S66" s="9" t="s">
        <v>42</v>
      </c>
      <c r="T66" s="9"/>
      <c r="U66" s="25">
        <f>SUM(C66:T66)</f>
        <v>54</v>
      </c>
      <c r="V66" s="16">
        <f>COUNTIF(C66:T66,"&gt;0")</f>
        <v>3</v>
      </c>
      <c r="W66" s="165">
        <f>U66/V66</f>
        <v>18</v>
      </c>
      <c r="X66" s="170">
        <f>COUNTIF(C66:S66,"&gt;=200")</f>
        <v>0</v>
      </c>
      <c r="Y66" s="170">
        <f>COUNTIF(C66:S66,"&gt;=100")</f>
        <v>0</v>
      </c>
    </row>
    <row r="67" spans="1:25" s="20" customFormat="1" ht="15.75">
      <c r="A67" s="82" t="s">
        <v>134</v>
      </c>
      <c r="B67" s="211" t="s">
        <v>192</v>
      </c>
      <c r="C67" s="22" t="s">
        <v>42</v>
      </c>
      <c r="D67" s="22" t="s">
        <v>42</v>
      </c>
      <c r="E67" s="22" t="s">
        <v>42</v>
      </c>
      <c r="F67" s="22" t="s">
        <v>42</v>
      </c>
      <c r="G67" s="22" t="s">
        <v>42</v>
      </c>
      <c r="H67" s="21" t="s">
        <v>42</v>
      </c>
      <c r="I67" s="21">
        <v>5</v>
      </c>
      <c r="J67" s="85">
        <v>47</v>
      </c>
      <c r="K67" s="49" t="s">
        <v>42</v>
      </c>
      <c r="L67" s="21" t="s">
        <v>42</v>
      </c>
      <c r="M67" s="4" t="s">
        <v>42</v>
      </c>
      <c r="N67" s="9" t="s">
        <v>42</v>
      </c>
      <c r="O67" s="9" t="s">
        <v>42</v>
      </c>
      <c r="P67" s="9" t="s">
        <v>42</v>
      </c>
      <c r="Q67" s="9" t="s">
        <v>42</v>
      </c>
      <c r="R67" s="9" t="s">
        <v>42</v>
      </c>
      <c r="S67" s="9" t="s">
        <v>42</v>
      </c>
      <c r="T67" s="9"/>
      <c r="U67" s="25">
        <f>SUM(C67:T67)</f>
        <v>52</v>
      </c>
      <c r="V67" s="16">
        <f>COUNTIF(C67:T67,"&gt;0")</f>
        <v>2</v>
      </c>
      <c r="W67" s="165">
        <f>U67/V67</f>
        <v>26</v>
      </c>
      <c r="X67" s="170">
        <f>COUNTIF(C67:S67,"&gt;=200")</f>
        <v>0</v>
      </c>
      <c r="Y67" s="170">
        <f>COUNTIF(C67:S67,"&gt;=100")</f>
        <v>0</v>
      </c>
    </row>
    <row r="68" spans="1:25" s="20" customFormat="1" ht="15.75">
      <c r="A68" s="82" t="s">
        <v>135</v>
      </c>
      <c r="B68" s="8" t="s">
        <v>223</v>
      </c>
      <c r="C68" s="21" t="s">
        <v>42</v>
      </c>
      <c r="D68" s="21" t="s">
        <v>42</v>
      </c>
      <c r="E68" s="21" t="s">
        <v>42</v>
      </c>
      <c r="F68" s="21" t="s">
        <v>42</v>
      </c>
      <c r="G68" s="21" t="s">
        <v>42</v>
      </c>
      <c r="H68" s="21" t="s">
        <v>42</v>
      </c>
      <c r="I68" s="21" t="s">
        <v>42</v>
      </c>
      <c r="J68" s="154">
        <v>46</v>
      </c>
      <c r="K68" s="88">
        <v>5</v>
      </c>
      <c r="L68" s="4" t="s">
        <v>42</v>
      </c>
      <c r="M68" s="4" t="s">
        <v>42</v>
      </c>
      <c r="N68" s="9" t="s">
        <v>42</v>
      </c>
      <c r="O68" s="9" t="s">
        <v>42</v>
      </c>
      <c r="P68" s="9" t="s">
        <v>42</v>
      </c>
      <c r="Q68" s="9" t="s">
        <v>42</v>
      </c>
      <c r="R68" s="9" t="s">
        <v>42</v>
      </c>
      <c r="S68" s="9" t="s">
        <v>42</v>
      </c>
      <c r="T68" s="9"/>
      <c r="U68" s="25">
        <f>SUM(C68:T68)</f>
        <v>51</v>
      </c>
      <c r="V68" s="16">
        <f>COUNTIF(C68:T68,"&gt;0")</f>
        <v>2</v>
      </c>
      <c r="W68" s="164">
        <f>U68/V68</f>
        <v>25.5</v>
      </c>
      <c r="X68" s="170">
        <f>COUNTIF(C68:S68,"&gt;=200")</f>
        <v>0</v>
      </c>
      <c r="Y68" s="170">
        <f>COUNTIF(C68:S68,"&gt;=100")</f>
        <v>0</v>
      </c>
    </row>
    <row r="69" spans="1:25" s="20" customFormat="1" ht="15.75">
      <c r="A69" s="82" t="s">
        <v>136</v>
      </c>
      <c r="B69" s="8" t="s">
        <v>41</v>
      </c>
      <c r="C69" s="21">
        <v>4</v>
      </c>
      <c r="D69" s="85">
        <v>24</v>
      </c>
      <c r="E69" s="21" t="s">
        <v>42</v>
      </c>
      <c r="F69" s="21" t="s">
        <v>42</v>
      </c>
      <c r="G69" s="21">
        <v>21</v>
      </c>
      <c r="H69" s="21" t="s">
        <v>42</v>
      </c>
      <c r="I69" s="21" t="s">
        <v>42</v>
      </c>
      <c r="J69" s="21" t="s">
        <v>42</v>
      </c>
      <c r="K69" s="49" t="s">
        <v>42</v>
      </c>
      <c r="L69" s="21" t="s">
        <v>42</v>
      </c>
      <c r="M69" s="4" t="s">
        <v>42</v>
      </c>
      <c r="N69" s="9" t="s">
        <v>42</v>
      </c>
      <c r="O69" s="9" t="s">
        <v>42</v>
      </c>
      <c r="P69" s="9" t="s">
        <v>42</v>
      </c>
      <c r="Q69" s="9" t="s">
        <v>42</v>
      </c>
      <c r="R69" s="9" t="s">
        <v>42</v>
      </c>
      <c r="S69" s="9" t="s">
        <v>42</v>
      </c>
      <c r="T69" s="9"/>
      <c r="U69" s="25">
        <f>SUM(C69:T69)</f>
        <v>49</v>
      </c>
      <c r="V69" s="16">
        <f>COUNTIF(C69:T69,"&gt;0")</f>
        <v>3</v>
      </c>
      <c r="W69" s="165">
        <f>U69/V69</f>
        <v>16.333333333333332</v>
      </c>
      <c r="X69" s="170">
        <f>COUNTIF(C69:S69,"&gt;=200")</f>
        <v>0</v>
      </c>
      <c r="Y69" s="170">
        <f>COUNTIF(C69:S69,"&gt;=100")</f>
        <v>0</v>
      </c>
    </row>
    <row r="70" spans="1:25" ht="16.5" thickBot="1">
      <c r="A70" s="82" t="s">
        <v>144</v>
      </c>
      <c r="B70" s="211" t="s">
        <v>55</v>
      </c>
      <c r="C70" s="22" t="s">
        <v>42</v>
      </c>
      <c r="D70" s="22" t="s">
        <v>42</v>
      </c>
      <c r="E70" s="22" t="s">
        <v>42</v>
      </c>
      <c r="F70" s="87">
        <v>48</v>
      </c>
      <c r="G70" s="21" t="s">
        <v>42</v>
      </c>
      <c r="H70" s="21" t="s">
        <v>42</v>
      </c>
      <c r="I70" s="21" t="s">
        <v>42</v>
      </c>
      <c r="J70" s="49" t="s">
        <v>42</v>
      </c>
      <c r="K70" s="223" t="s">
        <v>42</v>
      </c>
      <c r="L70" s="2" t="s">
        <v>42</v>
      </c>
      <c r="M70" s="4" t="s">
        <v>42</v>
      </c>
      <c r="N70" s="9" t="s">
        <v>42</v>
      </c>
      <c r="O70" s="9" t="s">
        <v>42</v>
      </c>
      <c r="P70" s="9" t="s">
        <v>42</v>
      </c>
      <c r="Q70" s="9" t="s">
        <v>42</v>
      </c>
      <c r="R70" s="9" t="s">
        <v>42</v>
      </c>
      <c r="S70" s="9" t="s">
        <v>42</v>
      </c>
      <c r="T70" s="9"/>
      <c r="U70" s="25">
        <f>SUM(C70:T70)</f>
        <v>48</v>
      </c>
      <c r="V70" s="16">
        <f>COUNTIF(C70:T70,"&gt;0")</f>
        <v>1</v>
      </c>
      <c r="W70" s="165">
        <f>U70/V70</f>
        <v>48</v>
      </c>
      <c r="X70" s="170">
        <f>COUNTIF(C70:S70,"&gt;=200")</f>
        <v>0</v>
      </c>
      <c r="Y70" s="170">
        <f>COUNTIF(C70:S70,"&gt;=100")</f>
        <v>0</v>
      </c>
    </row>
    <row r="71" spans="1:25" ht="16.5" thickBot="1">
      <c r="A71" s="82" t="s">
        <v>164</v>
      </c>
      <c r="B71" s="211" t="s">
        <v>126</v>
      </c>
      <c r="C71" s="22">
        <v>17</v>
      </c>
      <c r="D71" s="22" t="s">
        <v>42</v>
      </c>
      <c r="E71" s="22" t="s">
        <v>42</v>
      </c>
      <c r="F71" s="21" t="s">
        <v>42</v>
      </c>
      <c r="G71" s="21" t="s">
        <v>42</v>
      </c>
      <c r="H71" s="21" t="s">
        <v>42</v>
      </c>
      <c r="I71" s="21" t="s">
        <v>42</v>
      </c>
      <c r="J71" s="49" t="s">
        <v>42</v>
      </c>
      <c r="K71" s="223" t="s">
        <v>42</v>
      </c>
      <c r="L71" s="85">
        <v>29</v>
      </c>
      <c r="M71" s="4" t="s">
        <v>42</v>
      </c>
      <c r="N71" s="9" t="s">
        <v>42</v>
      </c>
      <c r="O71" s="9" t="s">
        <v>42</v>
      </c>
      <c r="P71" s="9" t="s">
        <v>42</v>
      </c>
      <c r="Q71" s="9" t="s">
        <v>42</v>
      </c>
      <c r="R71" s="9" t="s">
        <v>42</v>
      </c>
      <c r="S71" s="9" t="s">
        <v>42</v>
      </c>
      <c r="T71" s="9"/>
      <c r="U71" s="25">
        <f>SUM(C71:T71)</f>
        <v>46</v>
      </c>
      <c r="V71" s="16">
        <f>COUNTIF(C71:T71,"&gt;0")</f>
        <v>2</v>
      </c>
      <c r="W71" s="165">
        <f>U71/V71</f>
        <v>23</v>
      </c>
      <c r="X71" s="170">
        <f>COUNTIF(C71:S71,"&gt;=200")</f>
        <v>0</v>
      </c>
      <c r="Y71" s="170">
        <f>COUNTIF(C71:S71,"&gt;=100")</f>
        <v>0</v>
      </c>
    </row>
    <row r="72" spans="1:25" ht="16.5" thickBot="1">
      <c r="A72" s="82" t="s">
        <v>165</v>
      </c>
      <c r="B72" s="8" t="s">
        <v>206</v>
      </c>
      <c r="C72" s="21" t="s">
        <v>42</v>
      </c>
      <c r="D72" s="21" t="s">
        <v>42</v>
      </c>
      <c r="E72" s="21" t="s">
        <v>42</v>
      </c>
      <c r="F72" s="21" t="s">
        <v>42</v>
      </c>
      <c r="G72" s="21" t="s">
        <v>42</v>
      </c>
      <c r="H72" s="21" t="s">
        <v>42</v>
      </c>
      <c r="I72" s="21" t="s">
        <v>42</v>
      </c>
      <c r="J72" s="49" t="s">
        <v>42</v>
      </c>
      <c r="K72" s="468">
        <v>43</v>
      </c>
      <c r="L72" s="4" t="s">
        <v>42</v>
      </c>
      <c r="M72" s="4" t="s">
        <v>42</v>
      </c>
      <c r="N72" s="9" t="s">
        <v>42</v>
      </c>
      <c r="O72" s="9" t="s">
        <v>42</v>
      </c>
      <c r="P72" s="9" t="s">
        <v>42</v>
      </c>
      <c r="Q72" s="9" t="s">
        <v>42</v>
      </c>
      <c r="R72" s="9" t="s">
        <v>42</v>
      </c>
      <c r="S72" s="9" t="s">
        <v>42</v>
      </c>
      <c r="T72" s="9"/>
      <c r="U72" s="25">
        <f>SUM(C72:T72)</f>
        <v>43</v>
      </c>
      <c r="V72" s="16">
        <f>COUNTIF(C72:T72,"&gt;0")</f>
        <v>1</v>
      </c>
      <c r="W72" s="88">
        <f>U72/V72</f>
        <v>43</v>
      </c>
      <c r="X72" s="170">
        <f>COUNTIF(C72:S72,"&gt;=200")</f>
        <v>0</v>
      </c>
      <c r="Y72" s="170">
        <f>COUNTIF(C72:S72,"&gt;=100")</f>
        <v>0</v>
      </c>
    </row>
    <row r="73" spans="1:25" ht="15.75">
      <c r="A73" s="82" t="s">
        <v>166</v>
      </c>
      <c r="B73" s="214" t="s">
        <v>424</v>
      </c>
      <c r="C73" s="22" t="s">
        <v>42</v>
      </c>
      <c r="D73" s="22" t="s">
        <v>42</v>
      </c>
      <c r="E73" s="22" t="s">
        <v>42</v>
      </c>
      <c r="F73" s="22" t="s">
        <v>42</v>
      </c>
      <c r="G73" s="22" t="s">
        <v>42</v>
      </c>
      <c r="H73" s="21" t="s">
        <v>42</v>
      </c>
      <c r="I73" s="21" t="s">
        <v>42</v>
      </c>
      <c r="J73" s="21" t="s">
        <v>42</v>
      </c>
      <c r="K73" s="49" t="s">
        <v>42</v>
      </c>
      <c r="L73" s="21" t="s">
        <v>42</v>
      </c>
      <c r="M73" s="21">
        <v>43</v>
      </c>
      <c r="N73" s="9" t="s">
        <v>42</v>
      </c>
      <c r="O73" s="9" t="s">
        <v>42</v>
      </c>
      <c r="P73" s="9" t="s">
        <v>42</v>
      </c>
      <c r="Q73" s="9" t="s">
        <v>42</v>
      </c>
      <c r="R73" s="9" t="s">
        <v>42</v>
      </c>
      <c r="S73" s="9" t="s">
        <v>42</v>
      </c>
      <c r="T73" s="9"/>
      <c r="U73" s="25">
        <f>SUM(C73:T73)</f>
        <v>43</v>
      </c>
      <c r="V73" s="16">
        <f>COUNTIF(C73:T73,"&gt;0")</f>
        <v>1</v>
      </c>
      <c r="W73" s="165">
        <f>U73/V73</f>
        <v>43</v>
      </c>
      <c r="X73" s="170">
        <f>COUNTIF(C73:S73,"&gt;=200")</f>
        <v>0</v>
      </c>
      <c r="Y73" s="170">
        <f>COUNTIF(C73:S73,"&gt;=100")</f>
        <v>0</v>
      </c>
    </row>
    <row r="74" spans="1:25" ht="15.75">
      <c r="A74" s="82" t="s">
        <v>167</v>
      </c>
      <c r="B74" s="8" t="s">
        <v>522</v>
      </c>
      <c r="C74" s="22" t="s">
        <v>42</v>
      </c>
      <c r="D74" s="22" t="s">
        <v>42</v>
      </c>
      <c r="E74" s="22" t="s">
        <v>42</v>
      </c>
      <c r="F74" s="22" t="s">
        <v>42</v>
      </c>
      <c r="G74" s="22" t="s">
        <v>42</v>
      </c>
      <c r="H74" s="21" t="s">
        <v>42</v>
      </c>
      <c r="I74" s="21" t="s">
        <v>42</v>
      </c>
      <c r="J74" s="21" t="s">
        <v>42</v>
      </c>
      <c r="K74" s="49" t="s">
        <v>42</v>
      </c>
      <c r="L74" s="21" t="s">
        <v>42</v>
      </c>
      <c r="M74" s="9" t="s">
        <v>42</v>
      </c>
      <c r="N74" s="9" t="s">
        <v>42</v>
      </c>
      <c r="O74" s="9" t="s">
        <v>42</v>
      </c>
      <c r="P74" s="353">
        <v>43</v>
      </c>
      <c r="Q74" s="360" t="s">
        <v>42</v>
      </c>
      <c r="R74" s="360" t="s">
        <v>42</v>
      </c>
      <c r="S74" s="360" t="s">
        <v>42</v>
      </c>
      <c r="T74" s="360"/>
      <c r="U74" s="25">
        <f>SUM(C74:T74)</f>
        <v>43</v>
      </c>
      <c r="V74" s="16">
        <f>COUNTIF(C74:T74,"&gt;0")</f>
        <v>1</v>
      </c>
      <c r="W74" s="165">
        <f>U74/V74</f>
        <v>43</v>
      </c>
      <c r="X74" s="170">
        <f>COUNTIF(C74:S74,"&gt;=200")</f>
        <v>0</v>
      </c>
      <c r="Y74" s="170">
        <f>COUNTIF(C74:S74,"&gt;=100")</f>
        <v>0</v>
      </c>
    </row>
    <row r="75" spans="1:25" ht="15.75">
      <c r="A75" s="82" t="s">
        <v>168</v>
      </c>
      <c r="B75" s="214" t="s">
        <v>527</v>
      </c>
      <c r="C75" s="22" t="s">
        <v>42</v>
      </c>
      <c r="D75" s="22" t="s">
        <v>42</v>
      </c>
      <c r="E75" s="22" t="s">
        <v>42</v>
      </c>
      <c r="F75" s="22" t="s">
        <v>42</v>
      </c>
      <c r="G75" s="22" t="s">
        <v>42</v>
      </c>
      <c r="H75" s="21" t="s">
        <v>42</v>
      </c>
      <c r="I75" s="21" t="s">
        <v>42</v>
      </c>
      <c r="J75" s="21" t="s">
        <v>42</v>
      </c>
      <c r="K75" s="49" t="s">
        <v>42</v>
      </c>
      <c r="L75" s="21" t="s">
        <v>42</v>
      </c>
      <c r="M75" s="9" t="s">
        <v>42</v>
      </c>
      <c r="N75" s="9" t="s">
        <v>42</v>
      </c>
      <c r="O75" s="9" t="s">
        <v>42</v>
      </c>
      <c r="P75" s="9" t="s">
        <v>42</v>
      </c>
      <c r="Q75" s="360">
        <v>43</v>
      </c>
      <c r="R75" s="360" t="s">
        <v>42</v>
      </c>
      <c r="S75" s="360" t="s">
        <v>42</v>
      </c>
      <c r="T75" s="360"/>
      <c r="U75" s="25">
        <f>SUM(C75:T75)</f>
        <v>43</v>
      </c>
      <c r="V75" s="16">
        <f>COUNTIF(C75:T75,"&gt;0")</f>
        <v>1</v>
      </c>
      <c r="W75" s="165">
        <f>U75/V75</f>
        <v>43</v>
      </c>
      <c r="X75" s="170">
        <f>COUNTIF(C75:S75,"&gt;=200")</f>
        <v>0</v>
      </c>
      <c r="Y75" s="170">
        <f>COUNTIF(C75:S75,"&gt;=100")</f>
        <v>0</v>
      </c>
    </row>
    <row r="76" spans="1:25" ht="15.75">
      <c r="A76" s="82" t="s">
        <v>169</v>
      </c>
      <c r="B76" s="211" t="s">
        <v>59</v>
      </c>
      <c r="C76" s="22" t="s">
        <v>42</v>
      </c>
      <c r="D76" s="22" t="s">
        <v>42</v>
      </c>
      <c r="E76" s="22">
        <v>22</v>
      </c>
      <c r="F76" s="22">
        <v>10</v>
      </c>
      <c r="G76" s="21" t="s">
        <v>42</v>
      </c>
      <c r="H76" s="21" t="s">
        <v>42</v>
      </c>
      <c r="I76" s="21" t="s">
        <v>42</v>
      </c>
      <c r="J76" s="21" t="s">
        <v>42</v>
      </c>
      <c r="K76" s="49" t="s">
        <v>42</v>
      </c>
      <c r="L76" s="21" t="s">
        <v>42</v>
      </c>
      <c r="M76" s="4" t="s">
        <v>42</v>
      </c>
      <c r="N76" s="9">
        <v>7</v>
      </c>
      <c r="O76" s="9" t="s">
        <v>42</v>
      </c>
      <c r="P76" s="9" t="s">
        <v>42</v>
      </c>
      <c r="Q76" s="9" t="s">
        <v>42</v>
      </c>
      <c r="R76" s="9" t="s">
        <v>42</v>
      </c>
      <c r="S76" s="9" t="s">
        <v>42</v>
      </c>
      <c r="T76" s="9"/>
      <c r="U76" s="25">
        <f>SUM(C76:T76)</f>
        <v>39</v>
      </c>
      <c r="V76" s="16">
        <f>COUNTIF(C76:T76,"&gt;0")</f>
        <v>3</v>
      </c>
      <c r="W76" s="165">
        <f>U76/V76</f>
        <v>13</v>
      </c>
      <c r="X76" s="170">
        <f>COUNTIF(C76:S76,"&gt;=200")</f>
        <v>0</v>
      </c>
      <c r="Y76" s="170">
        <f>COUNTIF(C76:S76,"&gt;=100")</f>
        <v>0</v>
      </c>
    </row>
    <row r="77" spans="1:25" ht="15.75">
      <c r="A77" s="82" t="s">
        <v>170</v>
      </c>
      <c r="B77" s="8" t="s">
        <v>632</v>
      </c>
      <c r="C77" s="22" t="s">
        <v>42</v>
      </c>
      <c r="D77" s="22" t="s">
        <v>42</v>
      </c>
      <c r="E77" s="22" t="s">
        <v>42</v>
      </c>
      <c r="F77" s="22" t="s">
        <v>42</v>
      </c>
      <c r="G77" s="22" t="s">
        <v>42</v>
      </c>
      <c r="H77" s="21" t="s">
        <v>42</v>
      </c>
      <c r="I77" s="21" t="s">
        <v>42</v>
      </c>
      <c r="J77" s="21" t="s">
        <v>42</v>
      </c>
      <c r="K77" s="49" t="s">
        <v>42</v>
      </c>
      <c r="L77" s="21" t="s">
        <v>42</v>
      </c>
      <c r="M77" s="9" t="s">
        <v>42</v>
      </c>
      <c r="N77" s="9" t="s">
        <v>42</v>
      </c>
      <c r="O77" s="9" t="s">
        <v>42</v>
      </c>
      <c r="P77" s="9">
        <v>2</v>
      </c>
      <c r="Q77" s="360" t="s">
        <v>42</v>
      </c>
      <c r="R77" s="360" t="s">
        <v>42</v>
      </c>
      <c r="S77" s="9" t="s">
        <v>42</v>
      </c>
      <c r="T77" s="477">
        <v>37</v>
      </c>
      <c r="U77" s="25">
        <f>SUM(C77:T77)</f>
        <v>39</v>
      </c>
      <c r="V77" s="16">
        <f>COUNTIF(C77:T77,"&gt;0")</f>
        <v>2</v>
      </c>
      <c r="W77" s="165">
        <f>U77/V77</f>
        <v>19.5</v>
      </c>
      <c r="X77" s="170">
        <f>COUNTIF(C77:S77,"&gt;=200")</f>
        <v>0</v>
      </c>
      <c r="Y77" s="170">
        <f>COUNTIF(C77:S77,"&gt;=100")</f>
        <v>0</v>
      </c>
    </row>
    <row r="78" spans="1:25" ht="15.75">
      <c r="A78" s="82" t="s">
        <v>171</v>
      </c>
      <c r="B78" s="211" t="s">
        <v>489</v>
      </c>
      <c r="C78" s="22" t="s">
        <v>42</v>
      </c>
      <c r="D78" s="22" t="s">
        <v>42</v>
      </c>
      <c r="E78" s="22" t="s">
        <v>42</v>
      </c>
      <c r="F78" s="22" t="s">
        <v>42</v>
      </c>
      <c r="G78" s="22" t="s">
        <v>42</v>
      </c>
      <c r="H78" s="21" t="s">
        <v>42</v>
      </c>
      <c r="I78" s="21" t="s">
        <v>42</v>
      </c>
      <c r="J78" s="21" t="s">
        <v>42</v>
      </c>
      <c r="K78" s="49" t="s">
        <v>42</v>
      </c>
      <c r="L78" s="21" t="s">
        <v>42</v>
      </c>
      <c r="M78" s="9" t="s">
        <v>42</v>
      </c>
      <c r="N78" s="9" t="s">
        <v>42</v>
      </c>
      <c r="O78" s="353">
        <v>29</v>
      </c>
      <c r="P78" s="9" t="s">
        <v>42</v>
      </c>
      <c r="Q78" s="9" t="s">
        <v>42</v>
      </c>
      <c r="R78" s="353">
        <v>7</v>
      </c>
      <c r="S78" s="353" t="s">
        <v>42</v>
      </c>
      <c r="T78" s="353"/>
      <c r="U78" s="25">
        <f>SUM(C78:T78)</f>
        <v>36</v>
      </c>
      <c r="V78" s="16">
        <f>COUNTIF(C78:T78,"&gt;0")</f>
        <v>2</v>
      </c>
      <c r="W78" s="165">
        <f>U78/V78</f>
        <v>18</v>
      </c>
      <c r="X78" s="170">
        <f>COUNTIF(C78:S78,"&gt;=200")</f>
        <v>0</v>
      </c>
      <c r="Y78" s="170">
        <f>COUNTIF(C78:S78,"&gt;=100")</f>
        <v>0</v>
      </c>
    </row>
    <row r="79" spans="1:25" ht="15.75">
      <c r="A79" s="82" t="s">
        <v>172</v>
      </c>
      <c r="B79" s="211" t="s">
        <v>63</v>
      </c>
      <c r="C79" s="87">
        <v>23</v>
      </c>
      <c r="D79" s="22">
        <v>3</v>
      </c>
      <c r="E79" s="22" t="s">
        <v>42</v>
      </c>
      <c r="F79" s="22">
        <v>9</v>
      </c>
      <c r="G79" s="21" t="s">
        <v>42</v>
      </c>
      <c r="H79" s="21" t="s">
        <v>42</v>
      </c>
      <c r="I79" s="21" t="s">
        <v>42</v>
      </c>
      <c r="J79" s="21" t="s">
        <v>42</v>
      </c>
      <c r="K79" s="49" t="s">
        <v>42</v>
      </c>
      <c r="L79" s="21" t="s">
        <v>42</v>
      </c>
      <c r="M79" s="4" t="s">
        <v>42</v>
      </c>
      <c r="N79" s="9" t="s">
        <v>42</v>
      </c>
      <c r="O79" s="9" t="s">
        <v>42</v>
      </c>
      <c r="P79" s="9" t="s">
        <v>42</v>
      </c>
      <c r="Q79" s="9" t="s">
        <v>42</v>
      </c>
      <c r="R79" s="9" t="s">
        <v>42</v>
      </c>
      <c r="S79" s="9" t="s">
        <v>42</v>
      </c>
      <c r="T79" s="9"/>
      <c r="U79" s="25">
        <f>SUM(C79:T79)</f>
        <v>35</v>
      </c>
      <c r="V79" s="16">
        <f>COUNTIF(C79:T79,"&gt;0")</f>
        <v>3</v>
      </c>
      <c r="W79" s="165">
        <f>U79/V79</f>
        <v>11.666666666666666</v>
      </c>
      <c r="X79" s="170">
        <f>COUNTIF(C79:S79,"&gt;=200")</f>
        <v>0</v>
      </c>
      <c r="Y79" s="170">
        <f>COUNTIF(C79:S79,"&gt;=100")</f>
        <v>0</v>
      </c>
    </row>
    <row r="80" spans="1:25" ht="15.75">
      <c r="A80" s="82" t="s">
        <v>173</v>
      </c>
      <c r="B80" s="211" t="s">
        <v>127</v>
      </c>
      <c r="C80" s="87">
        <v>34</v>
      </c>
      <c r="D80" s="22" t="s">
        <v>42</v>
      </c>
      <c r="E80" s="22" t="s">
        <v>42</v>
      </c>
      <c r="F80" s="21" t="s">
        <v>42</v>
      </c>
      <c r="G80" s="21" t="s">
        <v>42</v>
      </c>
      <c r="H80" s="21" t="s">
        <v>42</v>
      </c>
      <c r="I80" s="21" t="s">
        <v>42</v>
      </c>
      <c r="J80" s="21" t="s">
        <v>42</v>
      </c>
      <c r="K80" s="49" t="s">
        <v>42</v>
      </c>
      <c r="L80" s="21" t="s">
        <v>42</v>
      </c>
      <c r="M80" s="9" t="s">
        <v>42</v>
      </c>
      <c r="N80" s="9" t="s">
        <v>42</v>
      </c>
      <c r="O80" s="9" t="s">
        <v>42</v>
      </c>
      <c r="P80" s="9" t="s">
        <v>42</v>
      </c>
      <c r="Q80" s="9" t="s">
        <v>42</v>
      </c>
      <c r="R80" s="9" t="s">
        <v>42</v>
      </c>
      <c r="S80" s="9" t="s">
        <v>42</v>
      </c>
      <c r="T80" s="9"/>
      <c r="U80" s="25">
        <f>SUM(C80:T80)</f>
        <v>34</v>
      </c>
      <c r="V80" s="16">
        <f>COUNTIF(C80:T80,"&gt;0")</f>
        <v>1</v>
      </c>
      <c r="W80" s="165">
        <f>U80/V80</f>
        <v>34</v>
      </c>
      <c r="X80" s="170">
        <f>COUNTIF(C80:S80,"&gt;=200")</f>
        <v>0</v>
      </c>
      <c r="Y80" s="170">
        <f>COUNTIF(C80:S80,"&gt;=100")</f>
        <v>0</v>
      </c>
    </row>
    <row r="81" spans="1:26" ht="15.75">
      <c r="A81" s="82" t="s">
        <v>174</v>
      </c>
      <c r="B81" s="214" t="s">
        <v>128</v>
      </c>
      <c r="C81" s="22">
        <v>33</v>
      </c>
      <c r="D81" s="22" t="s">
        <v>42</v>
      </c>
      <c r="E81" s="22" t="s">
        <v>42</v>
      </c>
      <c r="F81" s="21" t="s">
        <v>42</v>
      </c>
      <c r="G81" s="21" t="s">
        <v>42</v>
      </c>
      <c r="H81" s="21">
        <v>1</v>
      </c>
      <c r="I81" s="21" t="s">
        <v>42</v>
      </c>
      <c r="J81" s="21" t="s">
        <v>42</v>
      </c>
      <c r="K81" s="49" t="s">
        <v>42</v>
      </c>
      <c r="L81" s="21" t="s">
        <v>42</v>
      </c>
      <c r="M81" s="4" t="s">
        <v>42</v>
      </c>
      <c r="N81" s="9" t="s">
        <v>42</v>
      </c>
      <c r="O81" s="9" t="s">
        <v>42</v>
      </c>
      <c r="P81" s="9" t="s">
        <v>42</v>
      </c>
      <c r="Q81" s="9" t="s">
        <v>42</v>
      </c>
      <c r="R81" s="9" t="s">
        <v>42</v>
      </c>
      <c r="S81" s="9" t="s">
        <v>42</v>
      </c>
      <c r="T81" s="9"/>
      <c r="U81" s="25">
        <f>SUM(C81:T81)</f>
        <v>34</v>
      </c>
      <c r="V81" s="16">
        <f>COUNTIF(C81:T81,"&gt;0")</f>
        <v>2</v>
      </c>
      <c r="W81" s="165">
        <f>U81/V81</f>
        <v>17</v>
      </c>
      <c r="X81" s="170">
        <f>COUNTIF(C81:S81,"&gt;=200")</f>
        <v>0</v>
      </c>
      <c r="Y81" s="170">
        <f>COUNTIF(C81:S81,"&gt;=100")</f>
        <v>0</v>
      </c>
      <c r="Z81" t="s">
        <v>572</v>
      </c>
    </row>
    <row r="82" spans="1:25" ht="16.5" thickBot="1">
      <c r="A82" s="82" t="s">
        <v>175</v>
      </c>
      <c r="B82" s="214" t="s">
        <v>461</v>
      </c>
      <c r="C82" s="22" t="s">
        <v>42</v>
      </c>
      <c r="D82" s="22" t="s">
        <v>42</v>
      </c>
      <c r="E82" s="22" t="s">
        <v>42</v>
      </c>
      <c r="F82" s="22" t="s">
        <v>42</v>
      </c>
      <c r="G82" s="21" t="s">
        <v>42</v>
      </c>
      <c r="H82" s="21" t="s">
        <v>42</v>
      </c>
      <c r="I82" s="21" t="s">
        <v>42</v>
      </c>
      <c r="J82" s="49" t="s">
        <v>42</v>
      </c>
      <c r="K82" s="223" t="s">
        <v>42</v>
      </c>
      <c r="L82" s="21" t="s">
        <v>42</v>
      </c>
      <c r="M82" s="4" t="s">
        <v>42</v>
      </c>
      <c r="N82" s="9">
        <v>34</v>
      </c>
      <c r="O82" s="9" t="s">
        <v>42</v>
      </c>
      <c r="P82" s="9" t="s">
        <v>42</v>
      </c>
      <c r="Q82" s="9" t="s">
        <v>42</v>
      </c>
      <c r="R82" s="9" t="s">
        <v>42</v>
      </c>
      <c r="S82" s="9" t="s">
        <v>42</v>
      </c>
      <c r="T82" s="9"/>
      <c r="U82" s="25">
        <f>SUM(C82:T82)</f>
        <v>34</v>
      </c>
      <c r="V82" s="16">
        <f>COUNTIF(C82:T82,"&gt;0")</f>
        <v>1</v>
      </c>
      <c r="W82" s="165">
        <f>U82/V82</f>
        <v>34</v>
      </c>
      <c r="X82" s="170">
        <f>COUNTIF(C82:S82,"&gt;=200")</f>
        <v>0</v>
      </c>
      <c r="Y82" s="170">
        <f>COUNTIF(C82:S82,"&gt;=100")</f>
        <v>0</v>
      </c>
    </row>
    <row r="83" spans="1:25" ht="15.75">
      <c r="A83" s="82" t="s">
        <v>183</v>
      </c>
      <c r="B83" s="211" t="s">
        <v>452</v>
      </c>
      <c r="C83" s="22" t="s">
        <v>42</v>
      </c>
      <c r="D83" s="22" t="s">
        <v>42</v>
      </c>
      <c r="E83" s="22" t="s">
        <v>42</v>
      </c>
      <c r="F83" s="22" t="s">
        <v>42</v>
      </c>
      <c r="G83" s="21" t="s">
        <v>42</v>
      </c>
      <c r="H83" s="21" t="s">
        <v>42</v>
      </c>
      <c r="I83" s="21" t="s">
        <v>42</v>
      </c>
      <c r="J83" s="21" t="s">
        <v>42</v>
      </c>
      <c r="K83" s="49" t="s">
        <v>42</v>
      </c>
      <c r="L83" s="21" t="s">
        <v>42</v>
      </c>
      <c r="M83" s="4" t="s">
        <v>42</v>
      </c>
      <c r="N83" s="9">
        <v>32</v>
      </c>
      <c r="O83" s="9" t="s">
        <v>42</v>
      </c>
      <c r="P83" s="9" t="s">
        <v>42</v>
      </c>
      <c r="Q83" s="9" t="s">
        <v>42</v>
      </c>
      <c r="R83" s="9" t="s">
        <v>42</v>
      </c>
      <c r="S83" s="9" t="s">
        <v>42</v>
      </c>
      <c r="T83" s="9"/>
      <c r="U83" s="25">
        <f>SUM(C83:T83)</f>
        <v>32</v>
      </c>
      <c r="V83" s="16">
        <f>COUNTIF(C83:T83,"&gt;0")</f>
        <v>1</v>
      </c>
      <c r="W83" s="165">
        <f>U83/V83</f>
        <v>32</v>
      </c>
      <c r="X83" s="170">
        <f>COUNTIF(C83:S83,"&gt;=200")</f>
        <v>0</v>
      </c>
      <c r="Y83" s="170">
        <f>COUNTIF(C83:S83,"&gt;=100")</f>
        <v>0</v>
      </c>
    </row>
    <row r="84" spans="1:25" ht="15.75">
      <c r="A84" s="82" t="s">
        <v>184</v>
      </c>
      <c r="B84" s="211" t="s">
        <v>58</v>
      </c>
      <c r="C84" s="22">
        <v>8</v>
      </c>
      <c r="D84" s="22" t="s">
        <v>42</v>
      </c>
      <c r="E84" s="22">
        <v>3</v>
      </c>
      <c r="F84" s="21">
        <v>9</v>
      </c>
      <c r="G84" s="21" t="s">
        <v>42</v>
      </c>
      <c r="H84" s="21" t="s">
        <v>42</v>
      </c>
      <c r="I84" s="21" t="s">
        <v>42</v>
      </c>
      <c r="J84" s="21" t="s">
        <v>42</v>
      </c>
      <c r="K84" s="49" t="s">
        <v>42</v>
      </c>
      <c r="L84" s="21" t="s">
        <v>42</v>
      </c>
      <c r="M84" s="4" t="s">
        <v>42</v>
      </c>
      <c r="N84" s="9" t="s">
        <v>42</v>
      </c>
      <c r="O84" s="9">
        <v>12</v>
      </c>
      <c r="P84" s="9" t="s">
        <v>42</v>
      </c>
      <c r="Q84" s="9" t="s">
        <v>42</v>
      </c>
      <c r="R84" s="9" t="s">
        <v>42</v>
      </c>
      <c r="S84" s="9" t="s">
        <v>42</v>
      </c>
      <c r="T84" s="9"/>
      <c r="U84" s="25">
        <f>SUM(C84:T84)</f>
        <v>32</v>
      </c>
      <c r="V84" s="16">
        <f>COUNTIF(C84:T84,"&gt;0")</f>
        <v>4</v>
      </c>
      <c r="W84" s="165">
        <f>U84/V84</f>
        <v>8</v>
      </c>
      <c r="X84" s="170">
        <f>COUNTIF(C84:S84,"&gt;=200")</f>
        <v>0</v>
      </c>
      <c r="Y84" s="170">
        <f>COUNTIF(C84:S84,"&gt;=100")</f>
        <v>0</v>
      </c>
    </row>
    <row r="85" spans="1:25" ht="15.75">
      <c r="A85" s="82" t="s">
        <v>185</v>
      </c>
      <c r="B85" s="211" t="s">
        <v>356</v>
      </c>
      <c r="C85" s="22" t="s">
        <v>42</v>
      </c>
      <c r="D85" s="22" t="s">
        <v>42</v>
      </c>
      <c r="E85" s="22" t="s">
        <v>42</v>
      </c>
      <c r="F85" s="22" t="s">
        <v>42</v>
      </c>
      <c r="G85" s="22" t="s">
        <v>42</v>
      </c>
      <c r="H85" s="21" t="s">
        <v>42</v>
      </c>
      <c r="I85" s="21" t="s">
        <v>42</v>
      </c>
      <c r="J85" s="21" t="s">
        <v>42</v>
      </c>
      <c r="K85" s="49" t="s">
        <v>42</v>
      </c>
      <c r="L85" s="85">
        <v>30</v>
      </c>
      <c r="M85" s="4" t="s">
        <v>42</v>
      </c>
      <c r="N85" s="9" t="s">
        <v>42</v>
      </c>
      <c r="O85" s="9" t="s">
        <v>42</v>
      </c>
      <c r="P85" s="9" t="s">
        <v>42</v>
      </c>
      <c r="Q85" s="9" t="s">
        <v>42</v>
      </c>
      <c r="R85" s="9" t="s">
        <v>42</v>
      </c>
      <c r="S85" s="9" t="s">
        <v>42</v>
      </c>
      <c r="T85" s="9"/>
      <c r="U85" s="25">
        <f>SUM(C85:T85)</f>
        <v>30</v>
      </c>
      <c r="V85" s="16">
        <f>COUNTIF(C85:T85,"&gt;0")</f>
        <v>1</v>
      </c>
      <c r="W85" s="165">
        <f>U85/V85</f>
        <v>30</v>
      </c>
      <c r="X85" s="170">
        <f>COUNTIF(C85:S85,"&gt;=200")</f>
        <v>0</v>
      </c>
      <c r="Y85" s="170">
        <f>COUNTIF(C85:S85,"&gt;=100")</f>
        <v>0</v>
      </c>
    </row>
    <row r="86" spans="1:25" ht="15.75">
      <c r="A86" s="82" t="s">
        <v>186</v>
      </c>
      <c r="B86" s="214" t="s">
        <v>425</v>
      </c>
      <c r="C86" s="22" t="s">
        <v>42</v>
      </c>
      <c r="D86" s="22" t="s">
        <v>42</v>
      </c>
      <c r="E86" s="22" t="s">
        <v>42</v>
      </c>
      <c r="F86" s="22" t="s">
        <v>42</v>
      </c>
      <c r="G86" s="22" t="s">
        <v>42</v>
      </c>
      <c r="H86" s="21" t="s">
        <v>42</v>
      </c>
      <c r="I86" s="21" t="s">
        <v>42</v>
      </c>
      <c r="J86" s="21" t="s">
        <v>42</v>
      </c>
      <c r="K86" s="49" t="s">
        <v>42</v>
      </c>
      <c r="L86" s="21" t="s">
        <v>42</v>
      </c>
      <c r="M86" s="85">
        <v>30</v>
      </c>
      <c r="N86" s="9" t="s">
        <v>42</v>
      </c>
      <c r="O86" s="9" t="s">
        <v>42</v>
      </c>
      <c r="P86" s="9" t="s">
        <v>42</v>
      </c>
      <c r="Q86" s="9" t="s">
        <v>42</v>
      </c>
      <c r="R86" s="9" t="s">
        <v>42</v>
      </c>
      <c r="S86" s="9" t="s">
        <v>42</v>
      </c>
      <c r="T86" s="9"/>
      <c r="U86" s="25">
        <f>SUM(C86:T86)</f>
        <v>30</v>
      </c>
      <c r="V86" s="16">
        <f>COUNTIF(C86:T86,"&gt;0")</f>
        <v>1</v>
      </c>
      <c r="W86" s="165">
        <f>U86/V86</f>
        <v>30</v>
      </c>
      <c r="X86" s="170">
        <f>COUNTIF(C86:S86,"&gt;=200")</f>
        <v>0</v>
      </c>
      <c r="Y86" s="170">
        <f>COUNTIF(C86:S86,"&gt;=100")</f>
        <v>0</v>
      </c>
    </row>
    <row r="87" spans="1:26" ht="16.5" thickBot="1">
      <c r="A87" s="82" t="s">
        <v>187</v>
      </c>
      <c r="B87" s="211" t="s">
        <v>101</v>
      </c>
      <c r="C87" s="22">
        <v>9</v>
      </c>
      <c r="D87" s="87">
        <v>18</v>
      </c>
      <c r="E87" s="22" t="s">
        <v>42</v>
      </c>
      <c r="F87" s="21" t="s">
        <v>42</v>
      </c>
      <c r="G87" s="21" t="s">
        <v>42</v>
      </c>
      <c r="H87" s="21" t="s">
        <v>42</v>
      </c>
      <c r="I87" s="21" t="s">
        <v>42</v>
      </c>
      <c r="J87" s="21" t="s">
        <v>42</v>
      </c>
      <c r="K87" s="152" t="s">
        <v>42</v>
      </c>
      <c r="L87" s="21" t="s">
        <v>42</v>
      </c>
      <c r="M87" s="4" t="s">
        <v>42</v>
      </c>
      <c r="N87" s="9" t="s">
        <v>42</v>
      </c>
      <c r="O87" s="9" t="s">
        <v>42</v>
      </c>
      <c r="P87" s="9" t="s">
        <v>42</v>
      </c>
      <c r="Q87" s="9" t="s">
        <v>42</v>
      </c>
      <c r="R87" s="9" t="s">
        <v>42</v>
      </c>
      <c r="S87" s="9" t="s">
        <v>42</v>
      </c>
      <c r="T87" s="9"/>
      <c r="U87" s="25">
        <f>SUM(C87:T87)</f>
        <v>27</v>
      </c>
      <c r="V87" s="16">
        <f>COUNTIF(C87:T87,"&gt;0")</f>
        <v>2</v>
      </c>
      <c r="W87" s="165">
        <f>U87/V87</f>
        <v>13.5</v>
      </c>
      <c r="X87" s="170">
        <f>COUNTIF(C87:S87,"&gt;=200")</f>
        <v>0</v>
      </c>
      <c r="Y87" s="170">
        <f>COUNTIF(C87:S87,"&gt;=100")</f>
        <v>0</v>
      </c>
      <c r="Z87" t="s">
        <v>572</v>
      </c>
    </row>
    <row r="88" spans="1:25" ht="16.5" thickBot="1">
      <c r="A88" s="82" t="s">
        <v>188</v>
      </c>
      <c r="B88" s="211" t="s">
        <v>61</v>
      </c>
      <c r="C88" s="22" t="s">
        <v>42</v>
      </c>
      <c r="D88" s="22" t="s">
        <v>42</v>
      </c>
      <c r="E88" s="22" t="s">
        <v>42</v>
      </c>
      <c r="F88" s="22">
        <v>6</v>
      </c>
      <c r="G88" s="21" t="s">
        <v>42</v>
      </c>
      <c r="H88" s="21" t="s">
        <v>42</v>
      </c>
      <c r="I88" s="21" t="s">
        <v>42</v>
      </c>
      <c r="J88" s="49">
        <v>6</v>
      </c>
      <c r="K88" s="201">
        <v>3</v>
      </c>
      <c r="L88" s="85">
        <v>7</v>
      </c>
      <c r="M88" s="85">
        <v>5</v>
      </c>
      <c r="N88" s="9" t="s">
        <v>42</v>
      </c>
      <c r="O88" s="9" t="s">
        <v>42</v>
      </c>
      <c r="P88" s="9" t="s">
        <v>42</v>
      </c>
      <c r="Q88" s="9" t="s">
        <v>42</v>
      </c>
      <c r="R88" s="9" t="s">
        <v>42</v>
      </c>
      <c r="S88" s="9" t="s">
        <v>42</v>
      </c>
      <c r="T88" s="9"/>
      <c r="U88" s="25">
        <f>SUM(C88:T88)</f>
        <v>27</v>
      </c>
      <c r="V88" s="16">
        <f>COUNTIF(C88:T88,"&gt;0")</f>
        <v>5</v>
      </c>
      <c r="W88" s="165">
        <f>U88/V88</f>
        <v>5.4</v>
      </c>
      <c r="X88" s="170">
        <f>COUNTIF(C88:S88,"&gt;=200")</f>
        <v>0</v>
      </c>
      <c r="Y88" s="170">
        <f>COUNTIF(C88:S88,"&gt;=100")</f>
        <v>0</v>
      </c>
    </row>
    <row r="89" spans="1:25" ht="15.75">
      <c r="A89" s="82" t="s">
        <v>189</v>
      </c>
      <c r="B89" s="357" t="s">
        <v>152</v>
      </c>
      <c r="C89" s="22" t="s">
        <v>42</v>
      </c>
      <c r="D89" s="22" t="s">
        <v>42</v>
      </c>
      <c r="E89" s="22" t="s">
        <v>42</v>
      </c>
      <c r="F89" s="21" t="s">
        <v>42</v>
      </c>
      <c r="G89" s="21" t="s">
        <v>42</v>
      </c>
      <c r="H89" s="21" t="s">
        <v>42</v>
      </c>
      <c r="I89" s="85">
        <v>26</v>
      </c>
      <c r="J89" s="21" t="s">
        <v>42</v>
      </c>
      <c r="K89" s="58" t="s">
        <v>42</v>
      </c>
      <c r="L89" s="21" t="s">
        <v>42</v>
      </c>
      <c r="M89" s="4" t="s">
        <v>42</v>
      </c>
      <c r="N89" s="9" t="s">
        <v>42</v>
      </c>
      <c r="O89" s="9" t="s">
        <v>42</v>
      </c>
      <c r="P89" s="9" t="s">
        <v>42</v>
      </c>
      <c r="Q89" s="9" t="s">
        <v>42</v>
      </c>
      <c r="R89" s="9" t="s">
        <v>42</v>
      </c>
      <c r="S89" s="9" t="s">
        <v>42</v>
      </c>
      <c r="T89" s="9"/>
      <c r="U89" s="25">
        <f>SUM(C89:T89)</f>
        <v>26</v>
      </c>
      <c r="V89" s="16">
        <f>COUNTIF(C89:T89,"&gt;0")</f>
        <v>1</v>
      </c>
      <c r="W89" s="165">
        <f>U89/V89</f>
        <v>26</v>
      </c>
      <c r="X89" s="170">
        <f>COUNTIF(C89:S89,"&gt;=200")</f>
        <v>0</v>
      </c>
      <c r="Y89" s="170">
        <f>COUNTIF(C89:S89,"&gt;=100")</f>
        <v>0</v>
      </c>
    </row>
    <row r="90" spans="1:25" ht="15.75">
      <c r="A90" s="82" t="s">
        <v>190</v>
      </c>
      <c r="B90" s="211" t="s">
        <v>229</v>
      </c>
      <c r="C90" s="22" t="s">
        <v>42</v>
      </c>
      <c r="D90" s="22" t="s">
        <v>42</v>
      </c>
      <c r="E90" s="22" t="s">
        <v>42</v>
      </c>
      <c r="F90" s="22" t="s">
        <v>42</v>
      </c>
      <c r="G90" s="22" t="s">
        <v>42</v>
      </c>
      <c r="H90" s="21" t="s">
        <v>42</v>
      </c>
      <c r="I90" s="21" t="s">
        <v>42</v>
      </c>
      <c r="J90" s="21" t="s">
        <v>42</v>
      </c>
      <c r="K90" s="527">
        <v>26</v>
      </c>
      <c r="L90" s="85" t="s">
        <v>42</v>
      </c>
      <c r="M90" s="4" t="s">
        <v>42</v>
      </c>
      <c r="N90" s="9" t="s">
        <v>42</v>
      </c>
      <c r="O90" s="9" t="s">
        <v>42</v>
      </c>
      <c r="P90" s="9" t="s">
        <v>42</v>
      </c>
      <c r="Q90" s="9" t="s">
        <v>42</v>
      </c>
      <c r="R90" s="9" t="s">
        <v>42</v>
      </c>
      <c r="S90" s="9" t="s">
        <v>42</v>
      </c>
      <c r="T90" s="9"/>
      <c r="U90" s="25">
        <f>SUM(C90:T90)</f>
        <v>26</v>
      </c>
      <c r="V90" s="16">
        <f>COUNTIF(C90:T90,"&gt;0")</f>
        <v>1</v>
      </c>
      <c r="W90" s="88">
        <f>U90/V90</f>
        <v>26</v>
      </c>
      <c r="X90" s="170">
        <f>COUNTIF(C90:S90,"&gt;=200")</f>
        <v>0</v>
      </c>
      <c r="Y90" s="170">
        <f>COUNTIF(C90:S90,"&gt;=100")</f>
        <v>0</v>
      </c>
    </row>
    <row r="91" spans="1:25" ht="15.75">
      <c r="A91" s="82" t="s">
        <v>208</v>
      </c>
      <c r="B91" s="8" t="s">
        <v>196</v>
      </c>
      <c r="C91" s="21" t="s">
        <v>42</v>
      </c>
      <c r="D91" s="21" t="s">
        <v>42</v>
      </c>
      <c r="E91" s="21" t="s">
        <v>42</v>
      </c>
      <c r="F91" s="21" t="s">
        <v>42</v>
      </c>
      <c r="G91" s="21" t="s">
        <v>42</v>
      </c>
      <c r="H91" s="21" t="s">
        <v>42</v>
      </c>
      <c r="I91" s="21" t="s">
        <v>42</v>
      </c>
      <c r="J91" s="154">
        <v>25</v>
      </c>
      <c r="K91" s="88" t="s">
        <v>42</v>
      </c>
      <c r="L91" s="2" t="s">
        <v>42</v>
      </c>
      <c r="M91" s="4" t="s">
        <v>42</v>
      </c>
      <c r="N91" s="9" t="s">
        <v>42</v>
      </c>
      <c r="O91" s="9" t="s">
        <v>42</v>
      </c>
      <c r="P91" s="9" t="s">
        <v>42</v>
      </c>
      <c r="Q91" s="9" t="s">
        <v>42</v>
      </c>
      <c r="R91" s="9" t="s">
        <v>42</v>
      </c>
      <c r="S91" s="9" t="s">
        <v>42</v>
      </c>
      <c r="T91" s="9"/>
      <c r="U91" s="25">
        <f>SUM(C91:T91)</f>
        <v>25</v>
      </c>
      <c r="V91" s="16">
        <f>COUNTIF(C91:T91,"&gt;0")</f>
        <v>1</v>
      </c>
      <c r="W91" s="88">
        <f>U91/V91</f>
        <v>25</v>
      </c>
      <c r="X91" s="170">
        <f>COUNTIF(C91:S91,"&gt;=200")</f>
        <v>0</v>
      </c>
      <c r="Y91" s="170">
        <f>COUNTIF(C91:S91,"&gt;=100")</f>
        <v>0</v>
      </c>
    </row>
    <row r="92" spans="1:25" ht="15.75">
      <c r="A92" s="82" t="s">
        <v>209</v>
      </c>
      <c r="B92" s="211" t="s">
        <v>97</v>
      </c>
      <c r="C92" s="22" t="s">
        <v>42</v>
      </c>
      <c r="D92" s="22" t="s">
        <v>42</v>
      </c>
      <c r="E92" s="87">
        <v>24</v>
      </c>
      <c r="F92" s="21" t="s">
        <v>42</v>
      </c>
      <c r="G92" s="21" t="s">
        <v>42</v>
      </c>
      <c r="H92" s="21" t="s">
        <v>42</v>
      </c>
      <c r="I92" s="21" t="s">
        <v>42</v>
      </c>
      <c r="J92" s="21" t="s">
        <v>42</v>
      </c>
      <c r="K92" s="49" t="s">
        <v>42</v>
      </c>
      <c r="L92" s="21" t="s">
        <v>42</v>
      </c>
      <c r="M92" s="4" t="s">
        <v>42</v>
      </c>
      <c r="N92" s="9" t="s">
        <v>42</v>
      </c>
      <c r="O92" s="9" t="s">
        <v>42</v>
      </c>
      <c r="P92" s="9" t="s">
        <v>42</v>
      </c>
      <c r="Q92" s="9" t="s">
        <v>42</v>
      </c>
      <c r="R92" s="9" t="s">
        <v>42</v>
      </c>
      <c r="S92" s="9" t="s">
        <v>42</v>
      </c>
      <c r="T92" s="9"/>
      <c r="U92" s="25">
        <f>SUM(C92:T92)</f>
        <v>24</v>
      </c>
      <c r="V92" s="16">
        <f>COUNTIF(C92:T92,"&gt;0")</f>
        <v>1</v>
      </c>
      <c r="W92" s="165">
        <f>U92/V92</f>
        <v>24</v>
      </c>
      <c r="X92" s="170">
        <f>COUNTIF(C92:S92,"&gt;=200")</f>
        <v>0</v>
      </c>
      <c r="Y92" s="170">
        <f>COUNTIF(C92:S92,"&gt;=100")</f>
        <v>0</v>
      </c>
    </row>
    <row r="93" spans="1:25" ht="16.5" thickBot="1">
      <c r="A93" s="82" t="s">
        <v>210</v>
      </c>
      <c r="B93" s="8" t="s">
        <v>195</v>
      </c>
      <c r="C93" s="21" t="s">
        <v>42</v>
      </c>
      <c r="D93" s="21" t="s">
        <v>42</v>
      </c>
      <c r="E93" s="21" t="s">
        <v>42</v>
      </c>
      <c r="F93" s="21" t="s">
        <v>42</v>
      </c>
      <c r="G93" s="21" t="s">
        <v>42</v>
      </c>
      <c r="H93" s="21" t="s">
        <v>42</v>
      </c>
      <c r="I93" s="21" t="s">
        <v>42</v>
      </c>
      <c r="J93" s="259">
        <v>23</v>
      </c>
      <c r="K93" s="472" t="s">
        <v>42</v>
      </c>
      <c r="L93" s="4" t="s">
        <v>42</v>
      </c>
      <c r="M93" s="4" t="s">
        <v>42</v>
      </c>
      <c r="N93" s="9" t="s">
        <v>42</v>
      </c>
      <c r="O93" s="9" t="s">
        <v>42</v>
      </c>
      <c r="P93" s="9" t="s">
        <v>42</v>
      </c>
      <c r="Q93" s="9" t="s">
        <v>42</v>
      </c>
      <c r="R93" s="9" t="s">
        <v>42</v>
      </c>
      <c r="S93" s="9" t="s">
        <v>42</v>
      </c>
      <c r="T93" s="9"/>
      <c r="U93" s="25">
        <f>SUM(C93:T93)</f>
        <v>23</v>
      </c>
      <c r="V93" s="16">
        <f>COUNTIF(C93:T93,"&gt;0")</f>
        <v>1</v>
      </c>
      <c r="W93" s="88">
        <f>U93/V93</f>
        <v>23</v>
      </c>
      <c r="X93" s="170">
        <f>COUNTIF(C93:S93,"&gt;=200")</f>
        <v>0</v>
      </c>
      <c r="Y93" s="170">
        <f>COUNTIF(C93:S93,"&gt;=100")</f>
        <v>0</v>
      </c>
    </row>
    <row r="94" spans="1:25" ht="15.75">
      <c r="A94" s="82" t="s">
        <v>211</v>
      </c>
      <c r="B94" s="8" t="s">
        <v>421</v>
      </c>
      <c r="C94" s="21" t="s">
        <v>42</v>
      </c>
      <c r="D94" s="21" t="s">
        <v>42</v>
      </c>
      <c r="E94" s="21" t="s">
        <v>42</v>
      </c>
      <c r="F94" s="21" t="s">
        <v>42</v>
      </c>
      <c r="G94" s="21" t="s">
        <v>42</v>
      </c>
      <c r="H94" s="21" t="s">
        <v>42</v>
      </c>
      <c r="I94" s="21" t="s">
        <v>42</v>
      </c>
      <c r="J94" s="141" t="s">
        <v>42</v>
      </c>
      <c r="K94" s="88" t="s">
        <v>42</v>
      </c>
      <c r="L94" s="4" t="s">
        <v>42</v>
      </c>
      <c r="M94" s="4">
        <v>23</v>
      </c>
      <c r="N94" s="9" t="s">
        <v>42</v>
      </c>
      <c r="O94" s="9" t="s">
        <v>42</v>
      </c>
      <c r="P94" s="9" t="s">
        <v>42</v>
      </c>
      <c r="Q94" s="9" t="s">
        <v>42</v>
      </c>
      <c r="R94" s="9" t="s">
        <v>42</v>
      </c>
      <c r="S94" s="9" t="s">
        <v>42</v>
      </c>
      <c r="T94" s="9"/>
      <c r="U94" s="25">
        <f>SUM(C94:T94)</f>
        <v>23</v>
      </c>
      <c r="V94" s="16">
        <f>COUNTIF(C94:T94,"&gt;0")</f>
        <v>1</v>
      </c>
      <c r="W94" s="88">
        <f>U94/V94</f>
        <v>23</v>
      </c>
      <c r="X94" s="170">
        <f>COUNTIF(C94:S94,"&gt;=200")</f>
        <v>0</v>
      </c>
      <c r="Y94" s="170">
        <f>COUNTIF(C94:S94,"&gt;=100")</f>
        <v>0</v>
      </c>
    </row>
    <row r="95" spans="1:25" ht="15.75">
      <c r="A95" s="82" t="s">
        <v>212</v>
      </c>
      <c r="B95" s="211" t="s">
        <v>467</v>
      </c>
      <c r="C95" s="21" t="s">
        <v>42</v>
      </c>
      <c r="D95" s="21" t="s">
        <v>42</v>
      </c>
      <c r="E95" s="21" t="s">
        <v>42</v>
      </c>
      <c r="F95" s="21" t="s">
        <v>42</v>
      </c>
      <c r="G95" s="21" t="s">
        <v>42</v>
      </c>
      <c r="H95" s="21" t="s">
        <v>42</v>
      </c>
      <c r="I95" s="21" t="s">
        <v>42</v>
      </c>
      <c r="J95" s="141" t="s">
        <v>42</v>
      </c>
      <c r="K95" s="88" t="s">
        <v>42</v>
      </c>
      <c r="L95" s="4" t="s">
        <v>42</v>
      </c>
      <c r="M95" s="4" t="s">
        <v>42</v>
      </c>
      <c r="N95" s="9" t="s">
        <v>42</v>
      </c>
      <c r="O95" s="353">
        <v>21</v>
      </c>
      <c r="P95" s="9" t="s">
        <v>42</v>
      </c>
      <c r="Q95" s="9" t="s">
        <v>42</v>
      </c>
      <c r="R95" s="353" t="s">
        <v>42</v>
      </c>
      <c r="S95" s="9" t="s">
        <v>42</v>
      </c>
      <c r="T95" s="353"/>
      <c r="U95" s="25">
        <f>SUM(C95:T95)</f>
        <v>21</v>
      </c>
      <c r="V95" s="16">
        <f>COUNTIF(C95:T95,"&gt;0")</f>
        <v>1</v>
      </c>
      <c r="W95" s="165">
        <f>U95/V95</f>
        <v>21</v>
      </c>
      <c r="X95" s="170">
        <f>COUNTIF(C95:S95,"&gt;=200")</f>
        <v>0</v>
      </c>
      <c r="Y95" s="170">
        <f>COUNTIF(C95:S95,"&gt;=100")</f>
        <v>0</v>
      </c>
    </row>
    <row r="96" spans="1:25" ht="15.75">
      <c r="A96" s="82" t="s">
        <v>213</v>
      </c>
      <c r="B96" s="211" t="s">
        <v>453</v>
      </c>
      <c r="C96" s="22" t="s">
        <v>42</v>
      </c>
      <c r="D96" s="22" t="s">
        <v>42</v>
      </c>
      <c r="E96" s="22" t="s">
        <v>42</v>
      </c>
      <c r="F96" s="22" t="s">
        <v>42</v>
      </c>
      <c r="G96" s="21" t="s">
        <v>42</v>
      </c>
      <c r="H96" s="21" t="s">
        <v>42</v>
      </c>
      <c r="I96" s="21" t="s">
        <v>42</v>
      </c>
      <c r="J96" s="21" t="s">
        <v>42</v>
      </c>
      <c r="K96" s="49" t="s">
        <v>42</v>
      </c>
      <c r="L96" s="21" t="s">
        <v>42</v>
      </c>
      <c r="M96" s="4" t="s">
        <v>42</v>
      </c>
      <c r="N96" s="9">
        <v>19</v>
      </c>
      <c r="O96" s="9" t="s">
        <v>42</v>
      </c>
      <c r="P96" s="9" t="s">
        <v>42</v>
      </c>
      <c r="Q96" s="9" t="s">
        <v>42</v>
      </c>
      <c r="R96" s="9" t="s">
        <v>42</v>
      </c>
      <c r="S96" s="9" t="s">
        <v>42</v>
      </c>
      <c r="T96" s="9"/>
      <c r="U96" s="25">
        <f>SUM(C96:T96)</f>
        <v>19</v>
      </c>
      <c r="V96" s="16">
        <f>COUNTIF(C96:T96,"&gt;0")</f>
        <v>1</v>
      </c>
      <c r="W96" s="165">
        <f>U96/V96</f>
        <v>19</v>
      </c>
      <c r="X96" s="170">
        <f>COUNTIF(C96:S96,"&gt;=200")</f>
        <v>0</v>
      </c>
      <c r="Y96" s="170">
        <f>COUNTIF(C96:S96,"&gt;=100")</f>
        <v>0</v>
      </c>
    </row>
    <row r="97" spans="1:25" ht="16.5" thickBot="1">
      <c r="A97" s="82" t="s">
        <v>214</v>
      </c>
      <c r="B97" s="8" t="s">
        <v>537</v>
      </c>
      <c r="C97" s="22" t="s">
        <v>42</v>
      </c>
      <c r="D97" s="22" t="s">
        <v>42</v>
      </c>
      <c r="E97" s="22" t="s">
        <v>42</v>
      </c>
      <c r="F97" s="22" t="s">
        <v>42</v>
      </c>
      <c r="G97" s="22" t="s">
        <v>42</v>
      </c>
      <c r="H97" s="21" t="s">
        <v>42</v>
      </c>
      <c r="I97" s="21" t="s">
        <v>42</v>
      </c>
      <c r="J97" s="21" t="s">
        <v>42</v>
      </c>
      <c r="K97" s="152" t="s">
        <v>42</v>
      </c>
      <c r="L97" s="21" t="s">
        <v>42</v>
      </c>
      <c r="M97" s="9" t="s">
        <v>42</v>
      </c>
      <c r="N97" s="9" t="s">
        <v>42</v>
      </c>
      <c r="O97" s="9" t="s">
        <v>42</v>
      </c>
      <c r="P97" s="9" t="s">
        <v>42</v>
      </c>
      <c r="Q97" s="360">
        <v>11</v>
      </c>
      <c r="R97" s="360">
        <v>8</v>
      </c>
      <c r="S97" s="9" t="s">
        <v>42</v>
      </c>
      <c r="T97" s="360"/>
      <c r="U97" s="25">
        <f>SUM(C97:T97)</f>
        <v>19</v>
      </c>
      <c r="V97" s="16">
        <f>COUNTIF(C97:T97,"&gt;0")</f>
        <v>2</v>
      </c>
      <c r="W97" s="165">
        <f>U97/V97</f>
        <v>9.5</v>
      </c>
      <c r="X97" s="170">
        <f>COUNTIF(C97:S97,"&gt;=200")</f>
        <v>0</v>
      </c>
      <c r="Y97" s="170">
        <f>COUNTIF(C97:S97,"&gt;=100")</f>
        <v>0</v>
      </c>
    </row>
    <row r="98" spans="1:25" ht="16.5" thickBot="1">
      <c r="A98" s="82" t="s">
        <v>215</v>
      </c>
      <c r="B98" s="211" t="s">
        <v>433</v>
      </c>
      <c r="C98" s="22" t="s">
        <v>42</v>
      </c>
      <c r="D98" s="22" t="s">
        <v>42</v>
      </c>
      <c r="E98" s="22" t="s">
        <v>42</v>
      </c>
      <c r="F98" s="22" t="s">
        <v>42</v>
      </c>
      <c r="G98" s="22" t="s">
        <v>42</v>
      </c>
      <c r="H98" s="21" t="s">
        <v>42</v>
      </c>
      <c r="I98" s="21" t="s">
        <v>42</v>
      </c>
      <c r="J98" s="49" t="s">
        <v>42</v>
      </c>
      <c r="K98" s="201" t="s">
        <v>42</v>
      </c>
      <c r="L98" s="21" t="s">
        <v>42</v>
      </c>
      <c r="M98" s="85">
        <v>18</v>
      </c>
      <c r="N98" s="9" t="s">
        <v>42</v>
      </c>
      <c r="O98" s="9" t="s">
        <v>42</v>
      </c>
      <c r="P98" s="9" t="s">
        <v>42</v>
      </c>
      <c r="Q98" s="9" t="s">
        <v>42</v>
      </c>
      <c r="R98" s="9" t="s">
        <v>42</v>
      </c>
      <c r="S98" s="9" t="s">
        <v>42</v>
      </c>
      <c r="T98" s="9"/>
      <c r="U98" s="25">
        <f>SUM(C98:T98)</f>
        <v>18</v>
      </c>
      <c r="V98" s="16">
        <f>COUNTIF(C98:T98,"&gt;0")</f>
        <v>1</v>
      </c>
      <c r="W98" s="165">
        <f>U98/V98</f>
        <v>18</v>
      </c>
      <c r="X98" s="170">
        <f>COUNTIF(C98:S98,"&gt;=200")</f>
        <v>0</v>
      </c>
      <c r="Y98" s="170">
        <f>COUNTIF(C98:S98,"&gt;=100")</f>
        <v>0</v>
      </c>
    </row>
    <row r="99" spans="1:25" ht="15.75">
      <c r="A99" s="82" t="s">
        <v>216</v>
      </c>
      <c r="B99" s="211" t="s">
        <v>372</v>
      </c>
      <c r="C99" s="22" t="s">
        <v>42</v>
      </c>
      <c r="D99" s="22" t="s">
        <v>42</v>
      </c>
      <c r="E99" s="22" t="s">
        <v>42</v>
      </c>
      <c r="F99" s="22" t="s">
        <v>42</v>
      </c>
      <c r="G99" s="22" t="s">
        <v>42</v>
      </c>
      <c r="H99" s="21" t="s">
        <v>42</v>
      </c>
      <c r="I99" s="21" t="s">
        <v>42</v>
      </c>
      <c r="J99" s="21" t="s">
        <v>42</v>
      </c>
      <c r="K99" s="58" t="s">
        <v>42</v>
      </c>
      <c r="L99" s="85">
        <v>5</v>
      </c>
      <c r="M99" s="85">
        <v>8</v>
      </c>
      <c r="N99" s="9">
        <v>5</v>
      </c>
      <c r="O99" s="9" t="s">
        <v>42</v>
      </c>
      <c r="P99" s="9" t="s">
        <v>42</v>
      </c>
      <c r="Q99" s="9" t="s">
        <v>42</v>
      </c>
      <c r="R99" s="9" t="s">
        <v>42</v>
      </c>
      <c r="S99" s="9" t="s">
        <v>42</v>
      </c>
      <c r="T99" s="9"/>
      <c r="U99" s="25">
        <f>SUM(C99:T99)</f>
        <v>18</v>
      </c>
      <c r="V99" s="16">
        <f>COUNTIF(C99:T99,"&gt;0")</f>
        <v>3</v>
      </c>
      <c r="W99" s="165">
        <f>U99/V99</f>
        <v>6</v>
      </c>
      <c r="X99" s="170">
        <f>COUNTIF(C99:S99,"&gt;=200")</f>
        <v>0</v>
      </c>
      <c r="Y99" s="170">
        <f>COUNTIF(C99:S99,"&gt;=100")</f>
        <v>0</v>
      </c>
    </row>
    <row r="100" spans="1:25" ht="15.75">
      <c r="A100" s="82" t="s">
        <v>217</v>
      </c>
      <c r="B100" s="8" t="s">
        <v>199</v>
      </c>
      <c r="C100" s="21" t="s">
        <v>42</v>
      </c>
      <c r="D100" s="21" t="s">
        <v>42</v>
      </c>
      <c r="E100" s="21" t="s">
        <v>42</v>
      </c>
      <c r="F100" s="21" t="s">
        <v>42</v>
      </c>
      <c r="G100" s="21" t="s">
        <v>42</v>
      </c>
      <c r="H100" s="21" t="s">
        <v>42</v>
      </c>
      <c r="I100" s="21" t="s">
        <v>42</v>
      </c>
      <c r="J100" s="4">
        <v>17</v>
      </c>
      <c r="K100" s="88" t="s">
        <v>42</v>
      </c>
      <c r="L100" s="2" t="s">
        <v>42</v>
      </c>
      <c r="M100" s="4" t="s">
        <v>42</v>
      </c>
      <c r="N100" s="9" t="s">
        <v>42</v>
      </c>
      <c r="O100" s="9" t="s">
        <v>42</v>
      </c>
      <c r="P100" s="9" t="s">
        <v>42</v>
      </c>
      <c r="Q100" s="9" t="s">
        <v>42</v>
      </c>
      <c r="R100" s="9" t="s">
        <v>42</v>
      </c>
      <c r="S100" s="9" t="s">
        <v>42</v>
      </c>
      <c r="T100" s="9"/>
      <c r="U100" s="25">
        <f>SUM(C100:T100)</f>
        <v>17</v>
      </c>
      <c r="V100" s="16">
        <f>COUNTIF(C100:T100,"&gt;0")</f>
        <v>1</v>
      </c>
      <c r="W100" s="88">
        <f>U100/V100</f>
        <v>17</v>
      </c>
      <c r="X100" s="170">
        <f>COUNTIF(C100:S100,"&gt;=200")</f>
        <v>0</v>
      </c>
      <c r="Y100" s="170">
        <f>COUNTIF(C100:S100,"&gt;=100")</f>
        <v>0</v>
      </c>
    </row>
    <row r="101" spans="1:25" ht="15.75">
      <c r="A101" s="82" t="s">
        <v>218</v>
      </c>
      <c r="B101" s="211" t="s">
        <v>482</v>
      </c>
      <c r="C101" s="22" t="s">
        <v>42</v>
      </c>
      <c r="D101" s="22" t="s">
        <v>42</v>
      </c>
      <c r="E101" s="22" t="s">
        <v>42</v>
      </c>
      <c r="F101" s="22" t="s">
        <v>42</v>
      </c>
      <c r="G101" s="22" t="s">
        <v>42</v>
      </c>
      <c r="H101" s="21" t="s">
        <v>42</v>
      </c>
      <c r="I101" s="21" t="s">
        <v>42</v>
      </c>
      <c r="J101" s="21" t="s">
        <v>42</v>
      </c>
      <c r="K101" s="49" t="s">
        <v>42</v>
      </c>
      <c r="L101" s="21" t="s">
        <v>42</v>
      </c>
      <c r="M101" s="9" t="s">
        <v>42</v>
      </c>
      <c r="N101" s="9" t="s">
        <v>42</v>
      </c>
      <c r="O101" s="353">
        <v>17</v>
      </c>
      <c r="P101" s="9" t="s">
        <v>42</v>
      </c>
      <c r="Q101" s="9" t="s">
        <v>42</v>
      </c>
      <c r="R101" s="353" t="s">
        <v>42</v>
      </c>
      <c r="S101" s="9" t="s">
        <v>42</v>
      </c>
      <c r="T101" s="353"/>
      <c r="U101" s="25">
        <f>SUM(C101:T101)</f>
        <v>17</v>
      </c>
      <c r="V101" s="16">
        <f>COUNTIF(C101:T101,"&gt;0")</f>
        <v>1</v>
      </c>
      <c r="W101" s="165">
        <f>U101/V101</f>
        <v>17</v>
      </c>
      <c r="X101" s="170">
        <f>COUNTIF(C101:S101,"&gt;=200")</f>
        <v>0</v>
      </c>
      <c r="Y101" s="170">
        <f>COUNTIF(C101:S101,"&gt;=100")</f>
        <v>0</v>
      </c>
    </row>
    <row r="102" spans="1:25" ht="15.75">
      <c r="A102" s="82" t="s">
        <v>220</v>
      </c>
      <c r="B102" s="211" t="s">
        <v>107</v>
      </c>
      <c r="C102" s="22" t="s">
        <v>42</v>
      </c>
      <c r="D102" s="22">
        <v>16</v>
      </c>
      <c r="E102" s="22" t="s">
        <v>42</v>
      </c>
      <c r="F102" s="21" t="s">
        <v>42</v>
      </c>
      <c r="G102" s="21" t="s">
        <v>42</v>
      </c>
      <c r="H102" s="21" t="s">
        <v>42</v>
      </c>
      <c r="I102" s="21" t="s">
        <v>42</v>
      </c>
      <c r="J102" s="21" t="s">
        <v>42</v>
      </c>
      <c r="K102" s="49" t="s">
        <v>42</v>
      </c>
      <c r="L102" s="21" t="s">
        <v>42</v>
      </c>
      <c r="M102" s="4" t="s">
        <v>42</v>
      </c>
      <c r="N102" s="9" t="s">
        <v>42</v>
      </c>
      <c r="O102" s="9" t="s">
        <v>42</v>
      </c>
      <c r="P102" s="9" t="s">
        <v>42</v>
      </c>
      <c r="Q102" s="9" t="s">
        <v>42</v>
      </c>
      <c r="R102" s="9" t="s">
        <v>42</v>
      </c>
      <c r="S102" s="9" t="s">
        <v>42</v>
      </c>
      <c r="T102" s="9"/>
      <c r="U102" s="25">
        <f>SUM(C102:T102)</f>
        <v>16</v>
      </c>
      <c r="V102" s="16">
        <f>COUNTIF(C102:T102,"&gt;0")</f>
        <v>1</v>
      </c>
      <c r="W102" s="165">
        <f>U102/V102</f>
        <v>16</v>
      </c>
      <c r="X102" s="170">
        <f>COUNTIF(C102:S102,"&gt;=200")</f>
        <v>0</v>
      </c>
      <c r="Y102" s="170">
        <f>COUNTIF(C102:S102,"&gt;=100")</f>
        <v>0</v>
      </c>
    </row>
    <row r="103" spans="1:25" ht="16.5" thickBot="1">
      <c r="A103" s="81" t="s">
        <v>221</v>
      </c>
      <c r="B103" s="213" t="s">
        <v>313</v>
      </c>
      <c r="C103" s="65" t="s">
        <v>42</v>
      </c>
      <c r="D103" s="65" t="s">
        <v>42</v>
      </c>
      <c r="E103" s="65" t="s">
        <v>42</v>
      </c>
      <c r="F103" s="65" t="s">
        <v>42</v>
      </c>
      <c r="G103" s="65" t="s">
        <v>42</v>
      </c>
      <c r="H103" s="66">
        <v>16</v>
      </c>
      <c r="I103" s="66" t="s">
        <v>42</v>
      </c>
      <c r="J103" s="66" t="s">
        <v>42</v>
      </c>
      <c r="K103" s="72" t="s">
        <v>42</v>
      </c>
      <c r="L103" s="72" t="s">
        <v>42</v>
      </c>
      <c r="M103" s="422" t="s">
        <v>42</v>
      </c>
      <c r="N103" s="71" t="s">
        <v>42</v>
      </c>
      <c r="O103" s="71" t="s">
        <v>42</v>
      </c>
      <c r="P103" s="71" t="s">
        <v>42</v>
      </c>
      <c r="Q103" s="71" t="s">
        <v>42</v>
      </c>
      <c r="R103" s="71" t="s">
        <v>42</v>
      </c>
      <c r="S103" s="71" t="s">
        <v>42</v>
      </c>
      <c r="T103" s="71"/>
      <c r="U103" s="25">
        <f>SUM(C103:T103)</f>
        <v>16</v>
      </c>
      <c r="V103" s="16">
        <f>COUNTIF(C103:T103,"&gt;0")</f>
        <v>1</v>
      </c>
      <c r="W103" s="167">
        <f>U103/V103</f>
        <v>16</v>
      </c>
      <c r="X103" s="170">
        <f>COUNTIF(C103:S103,"&gt;=200")</f>
        <v>0</v>
      </c>
      <c r="Y103" s="170">
        <f>COUNTIF(C103:S103,"&gt;=100")</f>
        <v>0</v>
      </c>
    </row>
    <row r="104" spans="1:25" ht="17.25" thickBot="1" thickTop="1">
      <c r="A104" s="20" t="s">
        <v>222</v>
      </c>
      <c r="B104" s="518" t="s">
        <v>200</v>
      </c>
      <c r="C104" s="21" t="s">
        <v>42</v>
      </c>
      <c r="D104" s="21" t="s">
        <v>42</v>
      </c>
      <c r="E104" s="21" t="s">
        <v>42</v>
      </c>
      <c r="F104" s="21" t="s">
        <v>42</v>
      </c>
      <c r="G104" s="21" t="s">
        <v>42</v>
      </c>
      <c r="H104" s="21" t="s">
        <v>42</v>
      </c>
      <c r="I104" s="21" t="s">
        <v>42</v>
      </c>
      <c r="J104" s="88">
        <v>16</v>
      </c>
      <c r="K104" s="472" t="s">
        <v>42</v>
      </c>
      <c r="L104" s="4" t="s">
        <v>42</v>
      </c>
      <c r="M104" s="4" t="s">
        <v>42</v>
      </c>
      <c r="N104" s="9" t="s">
        <v>42</v>
      </c>
      <c r="O104" s="9" t="s">
        <v>42</v>
      </c>
      <c r="P104" s="71" t="s">
        <v>42</v>
      </c>
      <c r="Q104" s="43" t="s">
        <v>42</v>
      </c>
      <c r="R104" s="43" t="s">
        <v>42</v>
      </c>
      <c r="S104" s="43" t="s">
        <v>42</v>
      </c>
      <c r="T104" s="43"/>
      <c r="U104" s="25">
        <f>SUM(C104:T104)</f>
        <v>16</v>
      </c>
      <c r="V104" s="16">
        <f>COUNTIF(C104:T104,"&gt;0")</f>
        <v>1</v>
      </c>
      <c r="W104" s="473">
        <f>U104/V104</f>
        <v>16</v>
      </c>
      <c r="X104" s="170">
        <f>COUNTIF(C104:S104,"&gt;=200")</f>
        <v>0</v>
      </c>
      <c r="Y104" s="170">
        <f>COUNTIF(C104:S104,"&gt;=100")</f>
        <v>0</v>
      </c>
    </row>
    <row r="105" spans="1:25" ht="15.75">
      <c r="A105" s="20" t="s">
        <v>232</v>
      </c>
      <c r="B105" s="8" t="s">
        <v>637</v>
      </c>
      <c r="C105" s="33" t="s">
        <v>42</v>
      </c>
      <c r="D105" s="33" t="s">
        <v>42</v>
      </c>
      <c r="E105" s="33" t="s">
        <v>42</v>
      </c>
      <c r="F105" s="33" t="s">
        <v>42</v>
      </c>
      <c r="G105" s="33" t="s">
        <v>42</v>
      </c>
      <c r="H105" s="26" t="s">
        <v>42</v>
      </c>
      <c r="I105" s="26" t="s">
        <v>42</v>
      </c>
      <c r="J105" s="26" t="s">
        <v>42</v>
      </c>
      <c r="K105" s="152" t="s">
        <v>42</v>
      </c>
      <c r="L105" s="21" t="s">
        <v>42</v>
      </c>
      <c r="M105" s="9" t="s">
        <v>42</v>
      </c>
      <c r="N105" s="9" t="s">
        <v>42</v>
      </c>
      <c r="O105" s="9" t="s">
        <v>42</v>
      </c>
      <c r="P105" s="9" t="s">
        <v>42</v>
      </c>
      <c r="Q105" s="360" t="s">
        <v>42</v>
      </c>
      <c r="R105" s="360" t="s">
        <v>42</v>
      </c>
      <c r="S105" s="9" t="s">
        <v>42</v>
      </c>
      <c r="T105" s="542">
        <v>16</v>
      </c>
      <c r="U105" s="25">
        <f>SUM(C105:T105)</f>
        <v>16</v>
      </c>
      <c r="V105" s="16">
        <f>COUNTIF(C105:T105,"&gt;0")</f>
        <v>1</v>
      </c>
      <c r="W105" s="165">
        <f>U105/V105</f>
        <v>16</v>
      </c>
      <c r="X105" s="170">
        <f>COUNTIF(C105:S105,"&gt;=200")</f>
        <v>0</v>
      </c>
      <c r="Y105" s="170">
        <f>COUNTIF(C105:S105,"&gt;=100")</f>
        <v>0</v>
      </c>
    </row>
    <row r="106" spans="1:25" ht="15.75">
      <c r="A106" s="20" t="s">
        <v>233</v>
      </c>
      <c r="B106" s="211" t="s">
        <v>105</v>
      </c>
      <c r="C106" s="33" t="s">
        <v>42</v>
      </c>
      <c r="D106" s="33">
        <v>15</v>
      </c>
      <c r="E106" s="33" t="s">
        <v>42</v>
      </c>
      <c r="F106" s="26" t="s">
        <v>42</v>
      </c>
      <c r="G106" s="26" t="s">
        <v>42</v>
      </c>
      <c r="H106" s="26" t="s">
        <v>42</v>
      </c>
      <c r="I106" s="26" t="s">
        <v>42</v>
      </c>
      <c r="J106" s="26" t="s">
        <v>42</v>
      </c>
      <c r="K106" s="152" t="s">
        <v>42</v>
      </c>
      <c r="L106" s="21" t="s">
        <v>42</v>
      </c>
      <c r="M106" s="4" t="s">
        <v>42</v>
      </c>
      <c r="N106" s="9" t="s">
        <v>42</v>
      </c>
      <c r="O106" s="9" t="s">
        <v>42</v>
      </c>
      <c r="P106" s="9" t="s">
        <v>42</v>
      </c>
      <c r="Q106" s="9" t="s">
        <v>42</v>
      </c>
      <c r="R106" s="9" t="s">
        <v>42</v>
      </c>
      <c r="S106" s="9" t="s">
        <v>42</v>
      </c>
      <c r="T106" s="9"/>
      <c r="U106" s="25">
        <f>SUM(C106:T106)</f>
        <v>15</v>
      </c>
      <c r="V106" s="16">
        <f>COUNTIF(C106:T106,"&gt;0")</f>
        <v>1</v>
      </c>
      <c r="W106" s="165">
        <f>U106/V106</f>
        <v>15</v>
      </c>
      <c r="X106" s="170">
        <f>COUNTIF(C106:S106,"&gt;=200")</f>
        <v>0</v>
      </c>
      <c r="Y106" s="170">
        <f>COUNTIF(C106:S106,"&gt;=100")</f>
        <v>0</v>
      </c>
    </row>
    <row r="107" spans="1:25" ht="15.75">
      <c r="A107" s="20" t="s">
        <v>234</v>
      </c>
      <c r="B107" s="216" t="s">
        <v>416</v>
      </c>
      <c r="C107" s="26" t="s">
        <v>42</v>
      </c>
      <c r="D107" s="26" t="s">
        <v>42</v>
      </c>
      <c r="E107" s="26" t="s">
        <v>42</v>
      </c>
      <c r="F107" s="26" t="s">
        <v>42</v>
      </c>
      <c r="G107" s="26" t="s">
        <v>42</v>
      </c>
      <c r="H107" s="26" t="s">
        <v>42</v>
      </c>
      <c r="I107" s="26" t="s">
        <v>42</v>
      </c>
      <c r="J107" s="27" t="s">
        <v>42</v>
      </c>
      <c r="K107" s="172" t="s">
        <v>42</v>
      </c>
      <c r="L107" s="4" t="s">
        <v>42</v>
      </c>
      <c r="M107" s="154">
        <v>15</v>
      </c>
      <c r="N107" s="9" t="s">
        <v>42</v>
      </c>
      <c r="O107" s="9" t="s">
        <v>42</v>
      </c>
      <c r="P107" s="9" t="s">
        <v>42</v>
      </c>
      <c r="Q107" s="9" t="s">
        <v>42</v>
      </c>
      <c r="R107" s="9" t="s">
        <v>42</v>
      </c>
      <c r="S107" s="9" t="s">
        <v>42</v>
      </c>
      <c r="T107" s="9"/>
      <c r="U107" s="25">
        <f>SUM(C107:T107)</f>
        <v>15</v>
      </c>
      <c r="V107" s="16">
        <f>COUNTIF(C107:T107,"&gt;0")</f>
        <v>1</v>
      </c>
      <c r="W107" s="88">
        <f>U107/V107</f>
        <v>15</v>
      </c>
      <c r="X107" s="170">
        <f>COUNTIF(C107:S107,"&gt;=200")</f>
        <v>0</v>
      </c>
      <c r="Y107" s="170">
        <f>COUNTIF(C107:S107,"&gt;=100")</f>
        <v>0</v>
      </c>
    </row>
    <row r="108" spans="1:25" ht="15.75">
      <c r="A108" s="20" t="s">
        <v>320</v>
      </c>
      <c r="B108" s="216" t="s">
        <v>507</v>
      </c>
      <c r="C108" s="33" t="s">
        <v>42</v>
      </c>
      <c r="D108" s="33" t="s">
        <v>42</v>
      </c>
      <c r="E108" s="33" t="s">
        <v>42</v>
      </c>
      <c r="F108" s="33" t="s">
        <v>42</v>
      </c>
      <c r="G108" s="33" t="s">
        <v>42</v>
      </c>
      <c r="H108" s="26" t="s">
        <v>42</v>
      </c>
      <c r="I108" s="26" t="s">
        <v>42</v>
      </c>
      <c r="J108" s="26" t="s">
        <v>42</v>
      </c>
      <c r="K108" s="152" t="s">
        <v>42</v>
      </c>
      <c r="L108" s="21" t="s">
        <v>42</v>
      </c>
      <c r="M108" s="9" t="s">
        <v>42</v>
      </c>
      <c r="N108" s="9" t="s">
        <v>42</v>
      </c>
      <c r="O108" s="9" t="s">
        <v>42</v>
      </c>
      <c r="P108" s="353">
        <v>15</v>
      </c>
      <c r="Q108" s="9" t="s">
        <v>42</v>
      </c>
      <c r="R108" s="360" t="s">
        <v>42</v>
      </c>
      <c r="S108" s="360" t="s">
        <v>42</v>
      </c>
      <c r="T108" s="360"/>
      <c r="U108" s="25">
        <f>SUM(C108:T108)</f>
        <v>15</v>
      </c>
      <c r="V108" s="16">
        <f>COUNTIF(C108:T108,"&gt;0")</f>
        <v>1</v>
      </c>
      <c r="W108" s="165">
        <f>U108/V108</f>
        <v>15</v>
      </c>
      <c r="X108" s="170">
        <f>COUNTIF(C108:S108,"&gt;=200")</f>
        <v>0</v>
      </c>
      <c r="Y108" s="170">
        <f>COUNTIF(C108:S108,"&gt;=100")</f>
        <v>0</v>
      </c>
    </row>
    <row r="109" spans="1:25" ht="15.75">
      <c r="A109" s="20" t="s">
        <v>337</v>
      </c>
      <c r="B109" s="215" t="s">
        <v>154</v>
      </c>
      <c r="C109" s="33" t="s">
        <v>42</v>
      </c>
      <c r="D109" s="33" t="s">
        <v>42</v>
      </c>
      <c r="E109" s="33" t="s">
        <v>42</v>
      </c>
      <c r="F109" s="33" t="s">
        <v>42</v>
      </c>
      <c r="G109" s="33" t="s">
        <v>42</v>
      </c>
      <c r="H109" s="26" t="s">
        <v>42</v>
      </c>
      <c r="I109" s="26">
        <v>13</v>
      </c>
      <c r="J109" s="26" t="s">
        <v>42</v>
      </c>
      <c r="K109" s="152" t="s">
        <v>42</v>
      </c>
      <c r="L109" s="21" t="s">
        <v>42</v>
      </c>
      <c r="M109" s="85" t="s">
        <v>42</v>
      </c>
      <c r="N109" s="9" t="s">
        <v>42</v>
      </c>
      <c r="O109" s="9" t="s">
        <v>42</v>
      </c>
      <c r="P109" s="9" t="s">
        <v>42</v>
      </c>
      <c r="Q109" s="9" t="s">
        <v>42</v>
      </c>
      <c r="R109" s="9" t="s">
        <v>42</v>
      </c>
      <c r="S109" s="9" t="s">
        <v>42</v>
      </c>
      <c r="T109" s="9"/>
      <c r="U109" s="25">
        <f>SUM(C109:T109)</f>
        <v>13</v>
      </c>
      <c r="V109" s="16">
        <f>COUNTIF(C109:T109,"&gt;0")</f>
        <v>1</v>
      </c>
      <c r="W109" s="165">
        <f>U109/V109</f>
        <v>13</v>
      </c>
      <c r="X109" s="170">
        <f>COUNTIF(C109:S109,"&gt;=200")</f>
        <v>0</v>
      </c>
      <c r="Y109" s="170">
        <f>COUNTIF(C109:S109,"&gt;=100")</f>
        <v>0</v>
      </c>
    </row>
    <row r="110" spans="1:25" ht="16.5" thickBot="1">
      <c r="A110" s="20" t="s">
        <v>338</v>
      </c>
      <c r="B110" s="215" t="s">
        <v>493</v>
      </c>
      <c r="C110" s="22" t="s">
        <v>42</v>
      </c>
      <c r="D110" s="22" t="s">
        <v>42</v>
      </c>
      <c r="E110" s="22" t="s">
        <v>42</v>
      </c>
      <c r="F110" s="22" t="s">
        <v>42</v>
      </c>
      <c r="G110" s="22" t="s">
        <v>42</v>
      </c>
      <c r="H110" s="21" t="s">
        <v>42</v>
      </c>
      <c r="I110" s="21" t="s">
        <v>42</v>
      </c>
      <c r="J110" s="49" t="s">
        <v>42</v>
      </c>
      <c r="K110" s="223" t="s">
        <v>42</v>
      </c>
      <c r="L110" s="21" t="s">
        <v>42</v>
      </c>
      <c r="M110" s="9" t="s">
        <v>42</v>
      </c>
      <c r="N110" s="9" t="s">
        <v>42</v>
      </c>
      <c r="O110" s="353">
        <v>13</v>
      </c>
      <c r="P110" s="9" t="s">
        <v>42</v>
      </c>
      <c r="Q110" s="353" t="s">
        <v>42</v>
      </c>
      <c r="R110" s="353" t="s">
        <v>42</v>
      </c>
      <c r="S110" s="353" t="s">
        <v>42</v>
      </c>
      <c r="T110" s="353"/>
      <c r="U110" s="25">
        <f>SUM(C110:T110)</f>
        <v>13</v>
      </c>
      <c r="V110" s="16">
        <f>COUNTIF(C110:T110,"&gt;0")</f>
        <v>1</v>
      </c>
      <c r="W110" s="165">
        <f>U110/V110</f>
        <v>13</v>
      </c>
      <c r="X110" s="170">
        <f>COUNTIF(C110:S110,"&gt;=200")</f>
        <v>0</v>
      </c>
      <c r="Y110" s="170">
        <f>COUNTIF(C110:S110,"&gt;=100")</f>
        <v>0</v>
      </c>
    </row>
    <row r="111" spans="1:25" ht="15.75">
      <c r="A111" s="20" t="s">
        <v>342</v>
      </c>
      <c r="B111" s="216" t="s">
        <v>528</v>
      </c>
      <c r="C111" s="33" t="s">
        <v>42</v>
      </c>
      <c r="D111" s="33" t="s">
        <v>42</v>
      </c>
      <c r="E111" s="33" t="s">
        <v>42</v>
      </c>
      <c r="F111" s="33" t="s">
        <v>42</v>
      </c>
      <c r="G111" s="33" t="s">
        <v>42</v>
      </c>
      <c r="H111" s="26" t="s">
        <v>42</v>
      </c>
      <c r="I111" s="26" t="s">
        <v>42</v>
      </c>
      <c r="J111" s="26" t="s">
        <v>42</v>
      </c>
      <c r="K111" s="152" t="s">
        <v>42</v>
      </c>
      <c r="L111" s="21" t="s">
        <v>42</v>
      </c>
      <c r="M111" s="9" t="s">
        <v>42</v>
      </c>
      <c r="N111" s="9" t="s">
        <v>42</v>
      </c>
      <c r="O111" s="9" t="s">
        <v>42</v>
      </c>
      <c r="P111" s="9" t="s">
        <v>42</v>
      </c>
      <c r="Q111" s="360">
        <v>13</v>
      </c>
      <c r="R111" s="360" t="s">
        <v>42</v>
      </c>
      <c r="S111" s="360" t="s">
        <v>42</v>
      </c>
      <c r="T111" s="360"/>
      <c r="U111" s="25">
        <f>SUM(C111:T111)</f>
        <v>13</v>
      </c>
      <c r="V111" s="16">
        <f>COUNTIF(C111:T111,"&gt;0")</f>
        <v>1</v>
      </c>
      <c r="W111" s="165">
        <f>U111/V111</f>
        <v>13</v>
      </c>
      <c r="X111" s="170">
        <f>COUNTIF(C111:S111,"&gt;=200")</f>
        <v>0</v>
      </c>
      <c r="Y111" s="170">
        <f>COUNTIF(C111:S111,"&gt;=100")</f>
        <v>0</v>
      </c>
    </row>
    <row r="112" spans="1:25" ht="15.75">
      <c r="A112" s="20" t="s">
        <v>361</v>
      </c>
      <c r="B112" s="215" t="s">
        <v>60</v>
      </c>
      <c r="C112" s="33" t="s">
        <v>42</v>
      </c>
      <c r="D112" s="33" t="s">
        <v>42</v>
      </c>
      <c r="E112" s="33" t="s">
        <v>42</v>
      </c>
      <c r="F112" s="33">
        <v>7</v>
      </c>
      <c r="G112" s="26" t="s">
        <v>42</v>
      </c>
      <c r="H112" s="26" t="s">
        <v>42</v>
      </c>
      <c r="I112" s="26" t="s">
        <v>42</v>
      </c>
      <c r="J112" s="26" t="s">
        <v>42</v>
      </c>
      <c r="K112" s="152" t="s">
        <v>42</v>
      </c>
      <c r="L112" s="21" t="s">
        <v>42</v>
      </c>
      <c r="M112" s="4" t="s">
        <v>42</v>
      </c>
      <c r="N112" s="9" t="s">
        <v>42</v>
      </c>
      <c r="O112" s="9" t="s">
        <v>42</v>
      </c>
      <c r="P112" s="9" t="s">
        <v>42</v>
      </c>
      <c r="Q112" s="9" t="s">
        <v>42</v>
      </c>
      <c r="R112" s="9" t="s">
        <v>42</v>
      </c>
      <c r="S112" s="9">
        <v>6</v>
      </c>
      <c r="T112" s="451"/>
      <c r="U112" s="25">
        <f>SUM(C112:T112)</f>
        <v>13</v>
      </c>
      <c r="V112" s="16">
        <f>COUNTIF(C112:T112,"&gt;0")</f>
        <v>2</v>
      </c>
      <c r="W112" s="165">
        <f>U112/V112</f>
        <v>6.5</v>
      </c>
      <c r="X112" s="170">
        <f>COUNTIF(C112:S112,"&gt;=200")</f>
        <v>0</v>
      </c>
      <c r="Y112" s="170">
        <f>COUNTIF(C112:S112,"&gt;=100")</f>
        <v>0</v>
      </c>
    </row>
    <row r="113" spans="1:25" ht="15.75">
      <c r="A113" s="20" t="s">
        <v>358</v>
      </c>
      <c r="B113" s="216" t="s">
        <v>38</v>
      </c>
      <c r="C113" s="26" t="s">
        <v>42</v>
      </c>
      <c r="D113" s="26">
        <v>3</v>
      </c>
      <c r="E113" s="26" t="s">
        <v>42</v>
      </c>
      <c r="F113" s="26" t="s">
        <v>42</v>
      </c>
      <c r="G113" s="26">
        <v>9</v>
      </c>
      <c r="H113" s="26" t="s">
        <v>42</v>
      </c>
      <c r="I113" s="26" t="s">
        <v>42</v>
      </c>
      <c r="J113" s="26" t="s">
        <v>42</v>
      </c>
      <c r="K113" s="152" t="s">
        <v>42</v>
      </c>
      <c r="L113" s="21" t="s">
        <v>42</v>
      </c>
      <c r="M113" s="4" t="s">
        <v>42</v>
      </c>
      <c r="N113" s="9" t="s">
        <v>42</v>
      </c>
      <c r="O113" s="9" t="s">
        <v>42</v>
      </c>
      <c r="P113" s="9" t="s">
        <v>42</v>
      </c>
      <c r="Q113" s="9" t="s">
        <v>42</v>
      </c>
      <c r="R113" s="9" t="s">
        <v>42</v>
      </c>
      <c r="S113" s="9" t="s">
        <v>42</v>
      </c>
      <c r="T113" s="9"/>
      <c r="U113" s="25">
        <f>SUM(C113:T113)</f>
        <v>12</v>
      </c>
      <c r="V113" s="16">
        <f>COUNTIF(C113:T113,"&gt;0")</f>
        <v>2</v>
      </c>
      <c r="W113" s="165">
        <f>U113/V113</f>
        <v>6</v>
      </c>
      <c r="X113" s="170">
        <f>COUNTIF(C113:S113,"&gt;=200")</f>
        <v>0</v>
      </c>
      <c r="Y113" s="170">
        <f>COUNTIF(C113:S113,"&gt;=100")</f>
        <v>0</v>
      </c>
    </row>
    <row r="114" spans="1:25" ht="15.75">
      <c r="A114" s="20" t="s">
        <v>359</v>
      </c>
      <c r="B114" s="215" t="s">
        <v>102</v>
      </c>
      <c r="C114" s="33" t="s">
        <v>42</v>
      </c>
      <c r="D114" s="33">
        <v>12</v>
      </c>
      <c r="E114" s="33" t="s">
        <v>42</v>
      </c>
      <c r="F114" s="26" t="s">
        <v>42</v>
      </c>
      <c r="G114" s="26" t="s">
        <v>42</v>
      </c>
      <c r="H114" s="26" t="s">
        <v>42</v>
      </c>
      <c r="I114" s="26" t="s">
        <v>42</v>
      </c>
      <c r="J114" s="26" t="s">
        <v>42</v>
      </c>
      <c r="K114" s="152" t="s">
        <v>42</v>
      </c>
      <c r="L114" s="21" t="s">
        <v>42</v>
      </c>
      <c r="M114" s="4" t="s">
        <v>42</v>
      </c>
      <c r="N114" s="9" t="s">
        <v>42</v>
      </c>
      <c r="O114" s="9" t="s">
        <v>42</v>
      </c>
      <c r="P114" s="9" t="s">
        <v>42</v>
      </c>
      <c r="Q114" s="9" t="s">
        <v>42</v>
      </c>
      <c r="R114" s="9" t="s">
        <v>42</v>
      </c>
      <c r="S114" s="9" t="s">
        <v>42</v>
      </c>
      <c r="T114" s="9"/>
      <c r="U114" s="25">
        <f>SUM(C114:T114)</f>
        <v>12</v>
      </c>
      <c r="V114" s="16">
        <f>COUNTIF(C114:T114,"&gt;0")</f>
        <v>1</v>
      </c>
      <c r="W114" s="165">
        <f>U114/V114</f>
        <v>12</v>
      </c>
      <c r="X114" s="170">
        <f>COUNTIF(C114:S114,"&gt;=200")</f>
        <v>0</v>
      </c>
      <c r="Y114" s="170">
        <f>COUNTIF(C114:S114,"&gt;=100")</f>
        <v>0</v>
      </c>
    </row>
    <row r="115" spans="1:25" ht="15.75">
      <c r="A115" s="20" t="s">
        <v>366</v>
      </c>
      <c r="B115" s="216" t="s">
        <v>525</v>
      </c>
      <c r="C115" s="33" t="s">
        <v>42</v>
      </c>
      <c r="D115" s="33" t="s">
        <v>42</v>
      </c>
      <c r="E115" s="33" t="s">
        <v>42</v>
      </c>
      <c r="F115" s="33" t="s">
        <v>42</v>
      </c>
      <c r="G115" s="33" t="s">
        <v>42</v>
      </c>
      <c r="H115" s="26" t="s">
        <v>42</v>
      </c>
      <c r="I115" s="26" t="s">
        <v>42</v>
      </c>
      <c r="J115" s="26" t="s">
        <v>42</v>
      </c>
      <c r="K115" s="152" t="s">
        <v>42</v>
      </c>
      <c r="L115" s="21" t="s">
        <v>42</v>
      </c>
      <c r="M115" s="9" t="s">
        <v>42</v>
      </c>
      <c r="N115" s="9" t="s">
        <v>42</v>
      </c>
      <c r="O115" s="9" t="s">
        <v>42</v>
      </c>
      <c r="P115" s="9" t="s">
        <v>42</v>
      </c>
      <c r="Q115" s="360">
        <v>12</v>
      </c>
      <c r="R115" s="360" t="s">
        <v>42</v>
      </c>
      <c r="S115" s="360" t="s">
        <v>42</v>
      </c>
      <c r="T115" s="360"/>
      <c r="U115" s="25">
        <f>SUM(C115:T115)</f>
        <v>12</v>
      </c>
      <c r="V115" s="16">
        <f>COUNTIF(C115:T115,"&gt;0")</f>
        <v>1</v>
      </c>
      <c r="W115" s="165">
        <f>U115/V115</f>
        <v>12</v>
      </c>
      <c r="X115" s="170">
        <f>COUNTIF(C115:S115,"&gt;=200")</f>
        <v>0</v>
      </c>
      <c r="Y115" s="170">
        <f>COUNTIF(C115:S115,"&gt;=100")</f>
        <v>0</v>
      </c>
    </row>
    <row r="116" spans="1:25" ht="15.75">
      <c r="A116" s="20" t="s">
        <v>371</v>
      </c>
      <c r="B116" s="215" t="s">
        <v>57</v>
      </c>
      <c r="C116" s="33" t="s">
        <v>42</v>
      </c>
      <c r="D116" s="33" t="s">
        <v>42</v>
      </c>
      <c r="E116" s="33" t="s">
        <v>42</v>
      </c>
      <c r="F116" s="33">
        <v>11</v>
      </c>
      <c r="G116" s="26" t="s">
        <v>42</v>
      </c>
      <c r="H116" s="26" t="s">
        <v>42</v>
      </c>
      <c r="I116" s="26" t="s">
        <v>42</v>
      </c>
      <c r="J116" s="26" t="s">
        <v>42</v>
      </c>
      <c r="K116" s="152" t="s">
        <v>42</v>
      </c>
      <c r="L116" s="21" t="s">
        <v>42</v>
      </c>
      <c r="M116" s="4" t="s">
        <v>42</v>
      </c>
      <c r="N116" s="9" t="s">
        <v>42</v>
      </c>
      <c r="O116" s="9" t="s">
        <v>42</v>
      </c>
      <c r="P116" s="9" t="s">
        <v>42</v>
      </c>
      <c r="Q116" s="9" t="s">
        <v>42</v>
      </c>
      <c r="R116" s="9" t="s">
        <v>42</v>
      </c>
      <c r="S116" s="9" t="s">
        <v>42</v>
      </c>
      <c r="T116" s="9"/>
      <c r="U116" s="25">
        <f>SUM(C116:T116)</f>
        <v>11</v>
      </c>
      <c r="V116" s="16">
        <f>COUNTIF(C116:T116,"&gt;0")</f>
        <v>1</v>
      </c>
      <c r="W116" s="273">
        <f>U116/V116</f>
        <v>11</v>
      </c>
      <c r="X116" s="170">
        <f>COUNTIF(C116:S116,"&gt;=200")</f>
        <v>0</v>
      </c>
      <c r="Y116" s="170">
        <f>COUNTIF(C116:S116,"&gt;=100")</f>
        <v>0</v>
      </c>
    </row>
    <row r="117" spans="1:25" ht="15.75">
      <c r="A117" s="20" t="s">
        <v>414</v>
      </c>
      <c r="B117" s="215" t="s">
        <v>93</v>
      </c>
      <c r="C117" s="33" t="s">
        <v>42</v>
      </c>
      <c r="D117" s="33" t="s">
        <v>42</v>
      </c>
      <c r="E117" s="33">
        <v>11</v>
      </c>
      <c r="F117" s="26" t="s">
        <v>42</v>
      </c>
      <c r="G117" s="26" t="s">
        <v>42</v>
      </c>
      <c r="H117" s="26" t="s">
        <v>42</v>
      </c>
      <c r="I117" s="26" t="s">
        <v>42</v>
      </c>
      <c r="J117" s="26" t="s">
        <v>42</v>
      </c>
      <c r="K117" s="152" t="s">
        <v>42</v>
      </c>
      <c r="L117" s="21" t="s">
        <v>42</v>
      </c>
      <c r="M117" s="4" t="s">
        <v>42</v>
      </c>
      <c r="N117" s="9" t="s">
        <v>42</v>
      </c>
      <c r="O117" s="9" t="s">
        <v>42</v>
      </c>
      <c r="P117" s="9" t="s">
        <v>42</v>
      </c>
      <c r="Q117" s="9" t="s">
        <v>42</v>
      </c>
      <c r="R117" s="9" t="s">
        <v>42</v>
      </c>
      <c r="S117" s="9" t="s">
        <v>42</v>
      </c>
      <c r="T117" s="9"/>
      <c r="U117" s="25">
        <f>SUM(C117:T117)</f>
        <v>11</v>
      </c>
      <c r="V117" s="16">
        <f>COUNTIF(C117:T117,"&gt;0")</f>
        <v>1</v>
      </c>
      <c r="W117" s="273">
        <f>U117/V117</f>
        <v>11</v>
      </c>
      <c r="X117" s="170">
        <f>COUNTIF(C117:S117,"&gt;=200")</f>
        <v>0</v>
      </c>
      <c r="Y117" s="170">
        <f>COUNTIF(C117:S117,"&gt;=100")</f>
        <v>0</v>
      </c>
    </row>
    <row r="118" spans="1:25" ht="15.75">
      <c r="A118" s="20" t="s">
        <v>415</v>
      </c>
      <c r="B118" s="215" t="s">
        <v>62</v>
      </c>
      <c r="C118" s="33" t="s">
        <v>42</v>
      </c>
      <c r="D118" s="33" t="s">
        <v>42</v>
      </c>
      <c r="E118" s="33">
        <v>11</v>
      </c>
      <c r="F118" s="26" t="s">
        <v>42</v>
      </c>
      <c r="G118" s="26" t="s">
        <v>42</v>
      </c>
      <c r="H118" s="26" t="s">
        <v>42</v>
      </c>
      <c r="I118" s="26" t="s">
        <v>42</v>
      </c>
      <c r="J118" s="26" t="s">
        <v>42</v>
      </c>
      <c r="K118" s="152" t="s">
        <v>42</v>
      </c>
      <c r="L118" s="21" t="s">
        <v>42</v>
      </c>
      <c r="M118" s="4" t="s">
        <v>42</v>
      </c>
      <c r="N118" s="9" t="s">
        <v>42</v>
      </c>
      <c r="O118" s="9" t="s">
        <v>42</v>
      </c>
      <c r="P118" s="9" t="s">
        <v>42</v>
      </c>
      <c r="Q118" s="9" t="s">
        <v>42</v>
      </c>
      <c r="R118" s="9" t="s">
        <v>42</v>
      </c>
      <c r="S118" s="9" t="s">
        <v>42</v>
      </c>
      <c r="T118" s="9"/>
      <c r="U118" s="25">
        <f>SUM(C118:T118)</f>
        <v>11</v>
      </c>
      <c r="V118" s="16">
        <f>COUNTIF(C118:T118,"&gt;0")</f>
        <v>1</v>
      </c>
      <c r="W118" s="273">
        <f>U118/V118</f>
        <v>11</v>
      </c>
      <c r="X118" s="170">
        <f>COUNTIF(C118:S118,"&gt;=200")</f>
        <v>0</v>
      </c>
      <c r="Y118" s="170">
        <f>COUNTIF(C118:S118,"&gt;=100")</f>
        <v>0</v>
      </c>
    </row>
    <row r="119" spans="1:25" ht="15.75">
      <c r="A119" s="20" t="s">
        <v>419</v>
      </c>
      <c r="B119" s="215" t="s">
        <v>123</v>
      </c>
      <c r="C119" s="33">
        <v>11</v>
      </c>
      <c r="D119" s="33" t="s">
        <v>42</v>
      </c>
      <c r="E119" s="33" t="s">
        <v>42</v>
      </c>
      <c r="F119" s="26" t="s">
        <v>42</v>
      </c>
      <c r="G119" s="26" t="s">
        <v>42</v>
      </c>
      <c r="H119" s="26" t="s">
        <v>42</v>
      </c>
      <c r="I119" s="26" t="s">
        <v>42</v>
      </c>
      <c r="J119" s="26" t="s">
        <v>42</v>
      </c>
      <c r="K119" s="152" t="s">
        <v>42</v>
      </c>
      <c r="L119" s="21" t="s">
        <v>42</v>
      </c>
      <c r="M119" s="4" t="s">
        <v>42</v>
      </c>
      <c r="N119" s="9" t="s">
        <v>42</v>
      </c>
      <c r="O119" s="9" t="s">
        <v>42</v>
      </c>
      <c r="P119" s="9" t="s">
        <v>42</v>
      </c>
      <c r="Q119" s="9" t="s">
        <v>42</v>
      </c>
      <c r="R119" s="9" t="s">
        <v>42</v>
      </c>
      <c r="S119" s="9" t="s">
        <v>42</v>
      </c>
      <c r="T119" s="9"/>
      <c r="U119" s="25">
        <f>SUM(C119:T119)</f>
        <v>11</v>
      </c>
      <c r="V119" s="16">
        <f>COUNTIF(C119:T119,"&gt;0")</f>
        <v>1</v>
      </c>
      <c r="W119" s="273">
        <f>U119/V119</f>
        <v>11</v>
      </c>
      <c r="X119" s="170">
        <f>COUNTIF(C119:S119,"&gt;=200")</f>
        <v>0</v>
      </c>
      <c r="Y119" s="170">
        <f>COUNTIF(C119:S119,"&gt;=100")</f>
        <v>0</v>
      </c>
    </row>
    <row r="120" spans="1:25" ht="15.75">
      <c r="A120" s="20" t="s">
        <v>418</v>
      </c>
      <c r="B120" s="279" t="s">
        <v>178</v>
      </c>
      <c r="C120" s="33" t="s">
        <v>42</v>
      </c>
      <c r="D120" s="33" t="s">
        <v>42</v>
      </c>
      <c r="E120" s="33" t="s">
        <v>42</v>
      </c>
      <c r="F120" s="33" t="s">
        <v>42</v>
      </c>
      <c r="G120" s="33" t="s">
        <v>42</v>
      </c>
      <c r="H120" s="26">
        <v>10</v>
      </c>
      <c r="I120" s="26" t="s">
        <v>42</v>
      </c>
      <c r="J120" s="26" t="s">
        <v>42</v>
      </c>
      <c r="K120" s="152" t="s">
        <v>42</v>
      </c>
      <c r="L120" s="21" t="s">
        <v>42</v>
      </c>
      <c r="M120" s="4" t="s">
        <v>42</v>
      </c>
      <c r="N120" s="9" t="s">
        <v>42</v>
      </c>
      <c r="O120" s="9" t="s">
        <v>42</v>
      </c>
      <c r="P120" s="9" t="s">
        <v>42</v>
      </c>
      <c r="Q120" s="9" t="s">
        <v>42</v>
      </c>
      <c r="R120" s="9" t="s">
        <v>42</v>
      </c>
      <c r="S120" s="9" t="s">
        <v>42</v>
      </c>
      <c r="T120" s="9"/>
      <c r="U120" s="25">
        <f>SUM(C120:T120)</f>
        <v>10</v>
      </c>
      <c r="V120" s="16">
        <f>COUNTIF(C120:T120,"&gt;0")</f>
        <v>1</v>
      </c>
      <c r="W120" s="273">
        <f>U120/V120</f>
        <v>10</v>
      </c>
      <c r="X120" s="170">
        <f>COUNTIF(C120:S120,"&gt;=200")</f>
        <v>0</v>
      </c>
      <c r="Y120" s="170">
        <f>COUNTIF(C120:S120,"&gt;=100")</f>
        <v>0</v>
      </c>
    </row>
    <row r="121" spans="1:25" ht="15.75">
      <c r="A121" s="20" t="s">
        <v>422</v>
      </c>
      <c r="B121" s="215" t="s">
        <v>491</v>
      </c>
      <c r="C121" s="33" t="s">
        <v>42</v>
      </c>
      <c r="D121" s="33" t="s">
        <v>42</v>
      </c>
      <c r="E121" s="33" t="s">
        <v>42</v>
      </c>
      <c r="F121" s="33" t="s">
        <v>42</v>
      </c>
      <c r="G121" s="33" t="s">
        <v>42</v>
      </c>
      <c r="H121" s="26" t="s">
        <v>42</v>
      </c>
      <c r="I121" s="26" t="s">
        <v>42</v>
      </c>
      <c r="J121" s="26" t="s">
        <v>42</v>
      </c>
      <c r="K121" s="152" t="s">
        <v>42</v>
      </c>
      <c r="L121" s="21" t="s">
        <v>42</v>
      </c>
      <c r="M121" s="9" t="s">
        <v>42</v>
      </c>
      <c r="N121" s="9" t="s">
        <v>42</v>
      </c>
      <c r="O121" s="353">
        <v>10</v>
      </c>
      <c r="P121" s="9" t="s">
        <v>42</v>
      </c>
      <c r="Q121" s="353" t="s">
        <v>42</v>
      </c>
      <c r="R121" s="353" t="s">
        <v>42</v>
      </c>
      <c r="S121" s="353" t="s">
        <v>42</v>
      </c>
      <c r="T121" s="353"/>
      <c r="U121" s="25">
        <f>SUM(C121:T121)</f>
        <v>10</v>
      </c>
      <c r="V121" s="16">
        <f>COUNTIF(C121:T121,"&gt;0")</f>
        <v>1</v>
      </c>
      <c r="W121" s="273">
        <f>U121/V121</f>
        <v>10</v>
      </c>
      <c r="X121" s="170">
        <f>COUNTIF(C121:S121,"&gt;=200")</f>
        <v>0</v>
      </c>
      <c r="Y121" s="170">
        <f>COUNTIF(C121:S121,"&gt;=100")</f>
        <v>0</v>
      </c>
    </row>
    <row r="122" spans="1:25" ht="15.75">
      <c r="A122" s="20" t="s">
        <v>423</v>
      </c>
      <c r="B122" s="216" t="s">
        <v>521</v>
      </c>
      <c r="C122" s="33" t="s">
        <v>42</v>
      </c>
      <c r="D122" s="33" t="s">
        <v>42</v>
      </c>
      <c r="E122" s="33" t="s">
        <v>42</v>
      </c>
      <c r="F122" s="33" t="s">
        <v>42</v>
      </c>
      <c r="G122" s="33" t="s">
        <v>42</v>
      </c>
      <c r="H122" s="26" t="s">
        <v>42</v>
      </c>
      <c r="I122" s="26" t="s">
        <v>42</v>
      </c>
      <c r="J122" s="26" t="s">
        <v>42</v>
      </c>
      <c r="K122" s="152" t="s">
        <v>42</v>
      </c>
      <c r="L122" s="21" t="s">
        <v>42</v>
      </c>
      <c r="M122" s="9" t="s">
        <v>42</v>
      </c>
      <c r="N122" s="9" t="s">
        <v>42</v>
      </c>
      <c r="O122" s="9" t="s">
        <v>42</v>
      </c>
      <c r="P122" s="353">
        <v>10</v>
      </c>
      <c r="Q122" s="360" t="s">
        <v>42</v>
      </c>
      <c r="R122" s="360" t="s">
        <v>42</v>
      </c>
      <c r="S122" s="360" t="s">
        <v>42</v>
      </c>
      <c r="T122" s="360"/>
      <c r="U122" s="25">
        <f>SUM(C122:T122)</f>
        <v>10</v>
      </c>
      <c r="V122" s="16">
        <f>COUNTIF(C122:T122,"&gt;0")</f>
        <v>1</v>
      </c>
      <c r="W122" s="273">
        <f>U122/V122</f>
        <v>10</v>
      </c>
      <c r="X122" s="170">
        <f>COUNTIF(C122:S122,"&gt;=200")</f>
        <v>0</v>
      </c>
      <c r="Y122" s="170">
        <f>COUNTIF(C122:S122,"&gt;=100")</f>
        <v>0</v>
      </c>
    </row>
    <row r="123" spans="1:25" ht="15.75">
      <c r="A123" s="20" t="s">
        <v>430</v>
      </c>
      <c r="B123" s="215" t="s">
        <v>155</v>
      </c>
      <c r="C123" s="33" t="s">
        <v>42</v>
      </c>
      <c r="D123" s="33" t="s">
        <v>42</v>
      </c>
      <c r="E123" s="33" t="s">
        <v>42</v>
      </c>
      <c r="F123" s="33" t="s">
        <v>42</v>
      </c>
      <c r="G123" s="33" t="s">
        <v>42</v>
      </c>
      <c r="H123" s="26" t="s">
        <v>42</v>
      </c>
      <c r="I123" s="26">
        <v>9</v>
      </c>
      <c r="J123" s="26" t="s">
        <v>42</v>
      </c>
      <c r="K123" s="152" t="s">
        <v>42</v>
      </c>
      <c r="L123" s="21" t="s">
        <v>42</v>
      </c>
      <c r="M123" s="4" t="s">
        <v>42</v>
      </c>
      <c r="N123" s="9" t="s">
        <v>42</v>
      </c>
      <c r="O123" s="9" t="s">
        <v>42</v>
      </c>
      <c r="P123" s="9" t="s">
        <v>42</v>
      </c>
      <c r="Q123" s="9" t="s">
        <v>42</v>
      </c>
      <c r="R123" s="9" t="s">
        <v>42</v>
      </c>
      <c r="S123" s="9" t="s">
        <v>42</v>
      </c>
      <c r="T123" s="9"/>
      <c r="U123" s="25">
        <f>SUM(C123:T123)</f>
        <v>9</v>
      </c>
      <c r="V123" s="16">
        <f>COUNTIF(C123:T123,"&gt;0")</f>
        <v>1</v>
      </c>
      <c r="W123" s="273">
        <f>U123/V123</f>
        <v>9</v>
      </c>
      <c r="X123" s="170">
        <f>COUNTIF(C123:S123,"&gt;=200")</f>
        <v>0</v>
      </c>
      <c r="Y123" s="170">
        <f>COUNTIF(C123:S123,"&gt;=100")</f>
        <v>0</v>
      </c>
    </row>
    <row r="124" spans="1:25" ht="15.75">
      <c r="A124" s="20" t="s">
        <v>432</v>
      </c>
      <c r="B124" s="216" t="s">
        <v>201</v>
      </c>
      <c r="C124" s="26" t="s">
        <v>42</v>
      </c>
      <c r="D124" s="26" t="s">
        <v>42</v>
      </c>
      <c r="E124" s="26" t="s">
        <v>42</v>
      </c>
      <c r="F124" s="26" t="s">
        <v>42</v>
      </c>
      <c r="G124" s="26" t="s">
        <v>42</v>
      </c>
      <c r="H124" s="26" t="s">
        <v>42</v>
      </c>
      <c r="I124" s="26" t="s">
        <v>42</v>
      </c>
      <c r="J124" s="27">
        <v>9</v>
      </c>
      <c r="K124" s="172" t="s">
        <v>42</v>
      </c>
      <c r="L124" s="4" t="s">
        <v>42</v>
      </c>
      <c r="M124" s="4" t="s">
        <v>42</v>
      </c>
      <c r="N124" s="9" t="s">
        <v>42</v>
      </c>
      <c r="O124" s="9" t="s">
        <v>42</v>
      </c>
      <c r="P124" s="9" t="s">
        <v>42</v>
      </c>
      <c r="Q124" s="9" t="s">
        <v>42</v>
      </c>
      <c r="R124" s="9" t="s">
        <v>42</v>
      </c>
      <c r="S124" s="9" t="s">
        <v>42</v>
      </c>
      <c r="T124" s="9"/>
      <c r="U124" s="25">
        <f>SUM(C124:T124)</f>
        <v>9</v>
      </c>
      <c r="V124" s="16">
        <f>COUNTIF(C124:T124,"&gt;0")</f>
        <v>1</v>
      </c>
      <c r="W124" s="172">
        <f>U124/V124</f>
        <v>9</v>
      </c>
      <c r="X124" s="170">
        <f>COUNTIF(C124:S124,"&gt;=200")</f>
        <v>0</v>
      </c>
      <c r="Y124" s="170">
        <f>COUNTIF(C124:S124,"&gt;=100")</f>
        <v>0</v>
      </c>
    </row>
    <row r="125" spans="1:25" ht="15.75">
      <c r="A125" s="20" t="s">
        <v>437</v>
      </c>
      <c r="B125" s="216" t="s">
        <v>508</v>
      </c>
      <c r="C125" s="33" t="s">
        <v>42</v>
      </c>
      <c r="D125" s="33" t="s">
        <v>42</v>
      </c>
      <c r="E125" s="33" t="s">
        <v>42</v>
      </c>
      <c r="F125" s="33" t="s">
        <v>42</v>
      </c>
      <c r="G125" s="33" t="s">
        <v>42</v>
      </c>
      <c r="H125" s="26" t="s">
        <v>42</v>
      </c>
      <c r="I125" s="26" t="s">
        <v>42</v>
      </c>
      <c r="J125" s="26" t="s">
        <v>42</v>
      </c>
      <c r="K125" s="152" t="s">
        <v>42</v>
      </c>
      <c r="L125" s="21" t="s">
        <v>42</v>
      </c>
      <c r="M125" s="9" t="s">
        <v>42</v>
      </c>
      <c r="N125" s="9" t="s">
        <v>42</v>
      </c>
      <c r="O125" s="9" t="s">
        <v>42</v>
      </c>
      <c r="P125" s="9">
        <v>5</v>
      </c>
      <c r="Q125" s="360">
        <v>1</v>
      </c>
      <c r="R125" s="360">
        <v>3</v>
      </c>
      <c r="S125" s="360" t="s">
        <v>42</v>
      </c>
      <c r="T125" s="360"/>
      <c r="U125" s="25">
        <f>SUM(C125:T125)</f>
        <v>9</v>
      </c>
      <c r="V125" s="16">
        <f>COUNTIF(C125:T125,"&gt;0")</f>
        <v>3</v>
      </c>
      <c r="W125" s="273">
        <f>U125/V125</f>
        <v>3</v>
      </c>
      <c r="X125" s="170">
        <f>COUNTIF(C125:S125,"&gt;=200")</f>
        <v>0</v>
      </c>
      <c r="Y125" s="170">
        <f>COUNTIF(C125:S125,"&gt;=100")</f>
        <v>0</v>
      </c>
    </row>
    <row r="126" spans="1:25" ht="15.75">
      <c r="A126" s="20" t="s">
        <v>442</v>
      </c>
      <c r="B126" s="215" t="s">
        <v>125</v>
      </c>
      <c r="C126" s="33">
        <v>8</v>
      </c>
      <c r="D126" s="33" t="s">
        <v>42</v>
      </c>
      <c r="E126" s="33" t="s">
        <v>42</v>
      </c>
      <c r="F126" s="26" t="s">
        <v>42</v>
      </c>
      <c r="G126" s="26" t="s">
        <v>42</v>
      </c>
      <c r="H126" s="26" t="s">
        <v>42</v>
      </c>
      <c r="I126" s="26" t="s">
        <v>42</v>
      </c>
      <c r="J126" s="26" t="s">
        <v>42</v>
      </c>
      <c r="K126" s="152" t="s">
        <v>42</v>
      </c>
      <c r="L126" s="21" t="s">
        <v>42</v>
      </c>
      <c r="M126" s="4" t="s">
        <v>42</v>
      </c>
      <c r="N126" s="9" t="s">
        <v>42</v>
      </c>
      <c r="O126" s="9" t="s">
        <v>42</v>
      </c>
      <c r="P126" s="9" t="s">
        <v>42</v>
      </c>
      <c r="Q126" s="9" t="s">
        <v>42</v>
      </c>
      <c r="R126" s="9" t="s">
        <v>42</v>
      </c>
      <c r="S126" s="9" t="s">
        <v>42</v>
      </c>
      <c r="T126" s="9"/>
      <c r="U126" s="25">
        <f>SUM(C126:T126)</f>
        <v>8</v>
      </c>
      <c r="V126" s="16">
        <f>COUNTIF(C126:T126,"&gt;0")</f>
        <v>1</v>
      </c>
      <c r="W126" s="273">
        <f>U126/V126</f>
        <v>8</v>
      </c>
      <c r="X126" s="170">
        <f>COUNTIF(C126:S126,"&gt;=200")</f>
        <v>0</v>
      </c>
      <c r="Y126" s="170">
        <f>COUNTIF(C126:S126,"&gt;=100")</f>
        <v>0</v>
      </c>
    </row>
    <row r="127" spans="1:25" ht="15.75">
      <c r="A127" s="20" t="s">
        <v>443</v>
      </c>
      <c r="B127" s="342" t="s">
        <v>156</v>
      </c>
      <c r="C127" s="33" t="s">
        <v>42</v>
      </c>
      <c r="D127" s="33" t="s">
        <v>42</v>
      </c>
      <c r="E127" s="33" t="s">
        <v>42</v>
      </c>
      <c r="F127" s="33" t="s">
        <v>42</v>
      </c>
      <c r="G127" s="33" t="s">
        <v>42</v>
      </c>
      <c r="H127" s="26" t="s">
        <v>42</v>
      </c>
      <c r="I127" s="26">
        <v>8</v>
      </c>
      <c r="J127" s="26" t="s">
        <v>42</v>
      </c>
      <c r="K127" s="152" t="s">
        <v>42</v>
      </c>
      <c r="L127" s="21" t="s">
        <v>42</v>
      </c>
      <c r="M127" s="4" t="s">
        <v>42</v>
      </c>
      <c r="N127" s="9" t="s">
        <v>42</v>
      </c>
      <c r="O127" s="9" t="s">
        <v>42</v>
      </c>
      <c r="P127" s="9" t="s">
        <v>42</v>
      </c>
      <c r="Q127" s="9" t="s">
        <v>42</v>
      </c>
      <c r="R127" s="9" t="s">
        <v>42</v>
      </c>
      <c r="S127" s="9" t="s">
        <v>42</v>
      </c>
      <c r="T127" s="9"/>
      <c r="U127" s="25">
        <f>SUM(C127:T127)</f>
        <v>8</v>
      </c>
      <c r="V127" s="16">
        <f>COUNTIF(C127:T127,"&gt;0")</f>
        <v>1</v>
      </c>
      <c r="W127" s="273">
        <f>U127/V127</f>
        <v>8</v>
      </c>
      <c r="X127" s="170">
        <f>COUNTIF(C127:S127,"&gt;=200")</f>
        <v>0</v>
      </c>
      <c r="Y127" s="170">
        <f>COUNTIF(C127:S127,"&gt;=100")</f>
        <v>0</v>
      </c>
    </row>
    <row r="128" spans="1:25" ht="15.75">
      <c r="A128" s="20" t="s">
        <v>450</v>
      </c>
      <c r="B128" s="215" t="s">
        <v>157</v>
      </c>
      <c r="C128" s="33" t="s">
        <v>42</v>
      </c>
      <c r="D128" s="33" t="s">
        <v>42</v>
      </c>
      <c r="E128" s="33" t="s">
        <v>42</v>
      </c>
      <c r="F128" s="33" t="s">
        <v>42</v>
      </c>
      <c r="G128" s="33" t="s">
        <v>42</v>
      </c>
      <c r="H128" s="26" t="s">
        <v>42</v>
      </c>
      <c r="I128" s="26">
        <v>8</v>
      </c>
      <c r="J128" s="26" t="s">
        <v>42</v>
      </c>
      <c r="K128" s="152" t="s">
        <v>42</v>
      </c>
      <c r="L128" s="21" t="s">
        <v>42</v>
      </c>
      <c r="M128" s="4" t="s">
        <v>42</v>
      </c>
      <c r="N128" s="9" t="s">
        <v>42</v>
      </c>
      <c r="O128" s="9" t="s">
        <v>42</v>
      </c>
      <c r="P128" s="9" t="s">
        <v>42</v>
      </c>
      <c r="Q128" s="9" t="s">
        <v>42</v>
      </c>
      <c r="R128" s="9" t="s">
        <v>42</v>
      </c>
      <c r="S128" s="9" t="s">
        <v>42</v>
      </c>
      <c r="T128" s="9"/>
      <c r="U128" s="25">
        <f>SUM(C128:T128)</f>
        <v>8</v>
      </c>
      <c r="V128" s="16">
        <f>COUNTIF(C128:T128,"&gt;0")</f>
        <v>1</v>
      </c>
      <c r="W128" s="273">
        <f>U128/V128</f>
        <v>8</v>
      </c>
      <c r="X128" s="170">
        <f>COUNTIF(C128:S128,"&gt;=200")</f>
        <v>0</v>
      </c>
      <c r="Y128" s="170">
        <f>COUNTIF(C128:S128,"&gt;=100")</f>
        <v>0</v>
      </c>
    </row>
    <row r="129" spans="1:25" ht="15.75">
      <c r="A129" s="20" t="s">
        <v>451</v>
      </c>
      <c r="B129" s="215" t="s">
        <v>35</v>
      </c>
      <c r="C129" s="33" t="s">
        <v>42</v>
      </c>
      <c r="D129" s="33" t="s">
        <v>42</v>
      </c>
      <c r="E129" s="33" t="s">
        <v>42</v>
      </c>
      <c r="F129" s="33" t="s">
        <v>42</v>
      </c>
      <c r="G129" s="33" t="s">
        <v>42</v>
      </c>
      <c r="H129" s="26">
        <v>8</v>
      </c>
      <c r="I129" s="26" t="s">
        <v>42</v>
      </c>
      <c r="J129" s="26" t="s">
        <v>42</v>
      </c>
      <c r="K129" s="152" t="s">
        <v>42</v>
      </c>
      <c r="L129" s="21" t="s">
        <v>42</v>
      </c>
      <c r="M129" s="4" t="s">
        <v>42</v>
      </c>
      <c r="N129" s="9" t="s">
        <v>42</v>
      </c>
      <c r="O129" s="9" t="s">
        <v>42</v>
      </c>
      <c r="P129" s="9" t="s">
        <v>42</v>
      </c>
      <c r="Q129" s="9" t="s">
        <v>42</v>
      </c>
      <c r="R129" s="9" t="s">
        <v>42</v>
      </c>
      <c r="S129" s="9" t="s">
        <v>42</v>
      </c>
      <c r="T129" s="9"/>
      <c r="U129" s="25">
        <f>SUM(C129:T129)</f>
        <v>8</v>
      </c>
      <c r="V129" s="16">
        <f>COUNTIF(C129:T129,"&gt;0")</f>
        <v>1</v>
      </c>
      <c r="W129" s="273">
        <f>U129/V129</f>
        <v>8</v>
      </c>
      <c r="X129" s="170">
        <f>COUNTIF(C129:S129,"&gt;=200")</f>
        <v>0</v>
      </c>
      <c r="Y129" s="170">
        <f>COUNTIF(C129:S129,"&gt;=100")</f>
        <v>0</v>
      </c>
    </row>
    <row r="130" spans="1:25" ht="16.5" thickBot="1">
      <c r="A130" s="20" t="s">
        <v>458</v>
      </c>
      <c r="B130" s="216" t="s">
        <v>198</v>
      </c>
      <c r="C130" s="21" t="s">
        <v>42</v>
      </c>
      <c r="D130" s="21" t="s">
        <v>42</v>
      </c>
      <c r="E130" s="21" t="s">
        <v>42</v>
      </c>
      <c r="F130" s="21" t="s">
        <v>42</v>
      </c>
      <c r="G130" s="21" t="s">
        <v>42</v>
      </c>
      <c r="H130" s="21" t="s">
        <v>42</v>
      </c>
      <c r="I130" s="21" t="s">
        <v>42</v>
      </c>
      <c r="J130" s="88">
        <v>8</v>
      </c>
      <c r="K130" s="472" t="s">
        <v>42</v>
      </c>
      <c r="L130" s="4" t="s">
        <v>42</v>
      </c>
      <c r="M130" s="4" t="s">
        <v>42</v>
      </c>
      <c r="N130" s="9" t="s">
        <v>42</v>
      </c>
      <c r="O130" s="9" t="s">
        <v>42</v>
      </c>
      <c r="P130" s="9" t="s">
        <v>42</v>
      </c>
      <c r="Q130" s="9" t="s">
        <v>42</v>
      </c>
      <c r="R130" s="9" t="s">
        <v>42</v>
      </c>
      <c r="S130" s="9" t="s">
        <v>42</v>
      </c>
      <c r="T130" s="9"/>
      <c r="U130" s="25">
        <f>SUM(C130:T130)</f>
        <v>8</v>
      </c>
      <c r="V130" s="16">
        <f>COUNTIF(C130:T130,"&gt;0")</f>
        <v>1</v>
      </c>
      <c r="W130" s="172">
        <f>U130/V130</f>
        <v>8</v>
      </c>
      <c r="X130" s="170">
        <f>COUNTIF(C130:S130,"&gt;=200")</f>
        <v>0</v>
      </c>
      <c r="Y130" s="170">
        <f>COUNTIF(C130:S130,"&gt;=100")</f>
        <v>0</v>
      </c>
    </row>
    <row r="131" spans="1:25" ht="16.5" thickBot="1">
      <c r="A131" s="20" t="s">
        <v>459</v>
      </c>
      <c r="B131" s="215" t="s">
        <v>340</v>
      </c>
      <c r="C131" s="22" t="s">
        <v>42</v>
      </c>
      <c r="D131" s="22" t="s">
        <v>42</v>
      </c>
      <c r="E131" s="22" t="s">
        <v>42</v>
      </c>
      <c r="F131" s="21" t="s">
        <v>42</v>
      </c>
      <c r="G131" s="21" t="s">
        <v>42</v>
      </c>
      <c r="H131" s="21" t="s">
        <v>42</v>
      </c>
      <c r="I131" s="21" t="s">
        <v>42</v>
      </c>
      <c r="J131" s="49" t="s">
        <v>42</v>
      </c>
      <c r="K131" s="513">
        <v>8</v>
      </c>
      <c r="L131" s="208" t="s">
        <v>42</v>
      </c>
      <c r="M131" s="4" t="s">
        <v>42</v>
      </c>
      <c r="N131" s="9" t="s">
        <v>42</v>
      </c>
      <c r="O131" s="9" t="s">
        <v>42</v>
      </c>
      <c r="P131" s="9" t="s">
        <v>42</v>
      </c>
      <c r="Q131" s="9" t="s">
        <v>42</v>
      </c>
      <c r="R131" s="9" t="s">
        <v>42</v>
      </c>
      <c r="S131" s="9" t="s">
        <v>42</v>
      </c>
      <c r="T131" s="9"/>
      <c r="U131" s="25">
        <f>SUM(C131:T131)</f>
        <v>8</v>
      </c>
      <c r="V131" s="16">
        <f>COUNTIF(C131:T131,"&gt;0")</f>
        <v>1</v>
      </c>
      <c r="W131" s="273">
        <f>U131/V131</f>
        <v>8</v>
      </c>
      <c r="X131" s="170">
        <f>COUNTIF(C131:S131,"&gt;=200")</f>
        <v>0</v>
      </c>
      <c r="Y131" s="170">
        <f>COUNTIF(C131:S131,"&gt;=100")</f>
        <v>0</v>
      </c>
    </row>
    <row r="132" spans="1:25" ht="15.75">
      <c r="A132" s="20" t="s">
        <v>460</v>
      </c>
      <c r="B132" s="279" t="s">
        <v>98</v>
      </c>
      <c r="C132" s="33" t="s">
        <v>42</v>
      </c>
      <c r="D132" s="33" t="s">
        <v>42</v>
      </c>
      <c r="E132" s="33">
        <v>7</v>
      </c>
      <c r="F132" s="26" t="s">
        <v>42</v>
      </c>
      <c r="G132" s="26" t="s">
        <v>42</v>
      </c>
      <c r="H132" s="26" t="s">
        <v>42</v>
      </c>
      <c r="I132" s="26" t="s">
        <v>42</v>
      </c>
      <c r="J132" s="26" t="s">
        <v>42</v>
      </c>
      <c r="K132" s="152" t="s">
        <v>42</v>
      </c>
      <c r="L132" s="21" t="s">
        <v>42</v>
      </c>
      <c r="M132" s="4" t="s">
        <v>42</v>
      </c>
      <c r="N132" s="9" t="s">
        <v>42</v>
      </c>
      <c r="O132" s="9" t="s">
        <v>42</v>
      </c>
      <c r="P132" s="9" t="s">
        <v>42</v>
      </c>
      <c r="Q132" s="9" t="s">
        <v>42</v>
      </c>
      <c r="R132" s="9" t="s">
        <v>42</v>
      </c>
      <c r="S132" s="9" t="s">
        <v>42</v>
      </c>
      <c r="T132" s="9"/>
      <c r="U132" s="25">
        <f>SUM(C132:T132)</f>
        <v>7</v>
      </c>
      <c r="V132" s="16">
        <f>COUNTIF(C132:T132,"&gt;0")</f>
        <v>1</v>
      </c>
      <c r="W132" s="273">
        <f>U132/V132</f>
        <v>7</v>
      </c>
      <c r="X132" s="170">
        <f>COUNTIF(C132:S132,"&gt;=200")</f>
        <v>0</v>
      </c>
      <c r="Y132" s="170">
        <f>COUNTIF(C132:S132,"&gt;=100")</f>
        <v>0</v>
      </c>
    </row>
    <row r="133" spans="1:25" ht="15.75">
      <c r="A133" s="20" t="s">
        <v>468</v>
      </c>
      <c r="B133" s="215" t="s">
        <v>95</v>
      </c>
      <c r="C133" s="33" t="s">
        <v>42</v>
      </c>
      <c r="D133" s="33" t="s">
        <v>42</v>
      </c>
      <c r="E133" s="33">
        <v>7</v>
      </c>
      <c r="F133" s="26" t="s">
        <v>42</v>
      </c>
      <c r="G133" s="26" t="s">
        <v>42</v>
      </c>
      <c r="H133" s="26" t="s">
        <v>42</v>
      </c>
      <c r="I133" s="26" t="s">
        <v>42</v>
      </c>
      <c r="J133" s="26" t="s">
        <v>42</v>
      </c>
      <c r="K133" s="152" t="s">
        <v>42</v>
      </c>
      <c r="L133" s="21" t="s">
        <v>42</v>
      </c>
      <c r="M133" s="4" t="s">
        <v>42</v>
      </c>
      <c r="N133" s="9" t="s">
        <v>42</v>
      </c>
      <c r="O133" s="9" t="s">
        <v>42</v>
      </c>
      <c r="P133" s="9" t="s">
        <v>42</v>
      </c>
      <c r="Q133" s="9" t="s">
        <v>42</v>
      </c>
      <c r="R133" s="9" t="s">
        <v>42</v>
      </c>
      <c r="S133" s="9" t="s">
        <v>42</v>
      </c>
      <c r="T133" s="9"/>
      <c r="U133" s="25">
        <f>SUM(C133:T133)</f>
        <v>7</v>
      </c>
      <c r="V133" s="16">
        <f>COUNTIF(C133:T133,"&gt;0")</f>
        <v>1</v>
      </c>
      <c r="W133" s="273">
        <f>U133/V133</f>
        <v>7</v>
      </c>
      <c r="X133" s="170">
        <f>COUNTIF(C133:S133,"&gt;=200")</f>
        <v>0</v>
      </c>
      <c r="Y133" s="170">
        <f>COUNTIF(C133:S133,"&gt;=100")</f>
        <v>0</v>
      </c>
    </row>
    <row r="134" spans="1:25" ht="15.75">
      <c r="A134" s="20" t="s">
        <v>469</v>
      </c>
      <c r="B134" s="215" t="s">
        <v>104</v>
      </c>
      <c r="C134" s="33" t="s">
        <v>42</v>
      </c>
      <c r="D134" s="33">
        <v>7</v>
      </c>
      <c r="E134" s="33" t="s">
        <v>42</v>
      </c>
      <c r="F134" s="33" t="s">
        <v>42</v>
      </c>
      <c r="G134" s="33" t="s">
        <v>42</v>
      </c>
      <c r="H134" s="26" t="s">
        <v>42</v>
      </c>
      <c r="I134" s="26" t="s">
        <v>42</v>
      </c>
      <c r="J134" s="26" t="s">
        <v>42</v>
      </c>
      <c r="K134" s="152" t="s">
        <v>42</v>
      </c>
      <c r="L134" s="21" t="s">
        <v>42</v>
      </c>
      <c r="M134" s="9" t="s">
        <v>42</v>
      </c>
      <c r="N134" s="9" t="s">
        <v>42</v>
      </c>
      <c r="O134" s="9" t="s">
        <v>42</v>
      </c>
      <c r="P134" s="9" t="s">
        <v>42</v>
      </c>
      <c r="Q134" s="9" t="s">
        <v>42</v>
      </c>
      <c r="R134" s="9" t="s">
        <v>42</v>
      </c>
      <c r="S134" s="9" t="s">
        <v>42</v>
      </c>
      <c r="T134" s="9"/>
      <c r="U134" s="25">
        <f>SUM(C134:T134)</f>
        <v>7</v>
      </c>
      <c r="V134" s="16">
        <f>COUNTIF(C134:T134,"&gt;0")</f>
        <v>1</v>
      </c>
      <c r="W134" s="273">
        <f>U134/V134</f>
        <v>7</v>
      </c>
      <c r="X134" s="170">
        <f>COUNTIF(C134:S134,"&gt;=200")</f>
        <v>0</v>
      </c>
      <c r="Y134" s="170">
        <f>COUNTIF(C134:S134,"&gt;=100")</f>
        <v>0</v>
      </c>
    </row>
    <row r="135" spans="1:25" ht="15.75">
      <c r="A135" s="20" t="s">
        <v>473</v>
      </c>
      <c r="B135" s="215" t="s">
        <v>106</v>
      </c>
      <c r="C135" s="33">
        <v>7</v>
      </c>
      <c r="D135" s="33" t="s">
        <v>42</v>
      </c>
      <c r="E135" s="33" t="s">
        <v>42</v>
      </c>
      <c r="F135" s="26" t="s">
        <v>42</v>
      </c>
      <c r="G135" s="26" t="s">
        <v>42</v>
      </c>
      <c r="H135" s="26" t="s">
        <v>42</v>
      </c>
      <c r="I135" s="26" t="s">
        <v>42</v>
      </c>
      <c r="J135" s="26" t="s">
        <v>42</v>
      </c>
      <c r="K135" s="152" t="s">
        <v>42</v>
      </c>
      <c r="L135" s="21" t="s">
        <v>42</v>
      </c>
      <c r="M135" s="4" t="s">
        <v>42</v>
      </c>
      <c r="N135" s="9" t="s">
        <v>42</v>
      </c>
      <c r="O135" s="9" t="s">
        <v>42</v>
      </c>
      <c r="P135" s="9" t="s">
        <v>42</v>
      </c>
      <c r="Q135" s="9" t="s">
        <v>42</v>
      </c>
      <c r="R135" s="9" t="s">
        <v>42</v>
      </c>
      <c r="S135" s="9" t="s">
        <v>42</v>
      </c>
      <c r="T135" s="9"/>
      <c r="U135" s="25">
        <f>SUM(C135:T135)</f>
        <v>7</v>
      </c>
      <c r="V135" s="16">
        <f>COUNTIF(C135:T135,"&gt;0")</f>
        <v>1</v>
      </c>
      <c r="W135" s="273">
        <f>U135/V135</f>
        <v>7</v>
      </c>
      <c r="X135" s="170">
        <f>COUNTIF(C135:S135,"&gt;=200")</f>
        <v>0</v>
      </c>
      <c r="Y135" s="170">
        <f>COUNTIF(C135:S135,"&gt;=100")</f>
        <v>0</v>
      </c>
    </row>
    <row r="136" spans="1:25" ht="15.75">
      <c r="A136" s="20" t="s">
        <v>474</v>
      </c>
      <c r="B136" s="215" t="s">
        <v>121</v>
      </c>
      <c r="C136" s="33">
        <v>7</v>
      </c>
      <c r="D136" s="33" t="s">
        <v>42</v>
      </c>
      <c r="E136" s="33" t="s">
        <v>42</v>
      </c>
      <c r="F136" s="26" t="s">
        <v>42</v>
      </c>
      <c r="G136" s="26" t="s">
        <v>42</v>
      </c>
      <c r="H136" s="26" t="s">
        <v>42</v>
      </c>
      <c r="I136" s="26" t="s">
        <v>42</v>
      </c>
      <c r="J136" s="26" t="s">
        <v>42</v>
      </c>
      <c r="K136" s="152" t="s">
        <v>42</v>
      </c>
      <c r="L136" s="21" t="s">
        <v>42</v>
      </c>
      <c r="M136" s="4" t="s">
        <v>42</v>
      </c>
      <c r="N136" s="9" t="s">
        <v>42</v>
      </c>
      <c r="O136" s="9" t="s">
        <v>42</v>
      </c>
      <c r="P136" s="9" t="s">
        <v>42</v>
      </c>
      <c r="Q136" s="9" t="s">
        <v>42</v>
      </c>
      <c r="R136" s="9" t="s">
        <v>42</v>
      </c>
      <c r="S136" s="9" t="s">
        <v>42</v>
      </c>
      <c r="T136" s="9"/>
      <c r="U136" s="25">
        <f>SUM(C136:T136)</f>
        <v>7</v>
      </c>
      <c r="V136" s="16">
        <f>COUNTIF(C136:T136,"&gt;0")</f>
        <v>1</v>
      </c>
      <c r="W136" s="273">
        <f>U136/V136</f>
        <v>7</v>
      </c>
      <c r="X136" s="170">
        <f>COUNTIF(C136:S136,"&gt;=200")</f>
        <v>0</v>
      </c>
      <c r="Y136" s="170">
        <f>COUNTIF(C136:S136,"&gt;=100")</f>
        <v>0</v>
      </c>
    </row>
    <row r="137" spans="1:25" ht="15.75">
      <c r="A137" s="20" t="s">
        <v>477</v>
      </c>
      <c r="B137" s="215" t="s">
        <v>158</v>
      </c>
      <c r="C137" s="33" t="s">
        <v>42</v>
      </c>
      <c r="D137" s="33" t="s">
        <v>42</v>
      </c>
      <c r="E137" s="33" t="s">
        <v>42</v>
      </c>
      <c r="F137" s="33" t="s">
        <v>42</v>
      </c>
      <c r="G137" s="33" t="s">
        <v>42</v>
      </c>
      <c r="H137" s="26" t="s">
        <v>42</v>
      </c>
      <c r="I137" s="26">
        <v>7</v>
      </c>
      <c r="J137" s="26" t="s">
        <v>42</v>
      </c>
      <c r="K137" s="152" t="s">
        <v>42</v>
      </c>
      <c r="L137" s="21" t="s">
        <v>42</v>
      </c>
      <c r="M137" s="4" t="s">
        <v>42</v>
      </c>
      <c r="N137" s="9" t="s">
        <v>42</v>
      </c>
      <c r="O137" s="9" t="s">
        <v>42</v>
      </c>
      <c r="P137" s="9" t="s">
        <v>42</v>
      </c>
      <c r="Q137" s="9" t="s">
        <v>42</v>
      </c>
      <c r="R137" s="9" t="s">
        <v>42</v>
      </c>
      <c r="S137" s="9" t="s">
        <v>42</v>
      </c>
      <c r="T137" s="9"/>
      <c r="U137" s="25">
        <f>SUM(C137:T137)</f>
        <v>7</v>
      </c>
      <c r="V137" s="16">
        <f>COUNTIF(C137:T137,"&gt;0")</f>
        <v>1</v>
      </c>
      <c r="W137" s="273">
        <f>U137/V137</f>
        <v>7</v>
      </c>
      <c r="X137" s="170">
        <f>COUNTIF(C137:S137,"&gt;=200")</f>
        <v>0</v>
      </c>
      <c r="Y137" s="170">
        <f>COUNTIF(C137:S137,"&gt;=100")</f>
        <v>0</v>
      </c>
    </row>
    <row r="138" spans="1:25" ht="15.75">
      <c r="A138" s="20" t="s">
        <v>478</v>
      </c>
      <c r="B138" s="215" t="s">
        <v>159</v>
      </c>
      <c r="C138" s="33" t="s">
        <v>42</v>
      </c>
      <c r="D138" s="33" t="s">
        <v>42</v>
      </c>
      <c r="E138" s="33" t="s">
        <v>42</v>
      </c>
      <c r="F138" s="33" t="s">
        <v>42</v>
      </c>
      <c r="G138" s="33" t="s">
        <v>42</v>
      </c>
      <c r="H138" s="26" t="s">
        <v>42</v>
      </c>
      <c r="I138" s="26">
        <v>7</v>
      </c>
      <c r="J138" s="26" t="s">
        <v>42</v>
      </c>
      <c r="K138" s="152" t="s">
        <v>42</v>
      </c>
      <c r="L138" s="21" t="s">
        <v>42</v>
      </c>
      <c r="M138" s="21" t="s">
        <v>42</v>
      </c>
      <c r="N138" s="21" t="s">
        <v>42</v>
      </c>
      <c r="O138" s="9" t="s">
        <v>42</v>
      </c>
      <c r="P138" s="21" t="s">
        <v>42</v>
      </c>
      <c r="Q138" s="9" t="s">
        <v>42</v>
      </c>
      <c r="R138" s="21" t="s">
        <v>42</v>
      </c>
      <c r="S138" s="9" t="s">
        <v>42</v>
      </c>
      <c r="T138" s="21"/>
      <c r="U138" s="25">
        <f>SUM(C138:T138)</f>
        <v>7</v>
      </c>
      <c r="V138" s="16">
        <f>COUNTIF(C138:T138,"&gt;0")</f>
        <v>1</v>
      </c>
      <c r="W138" s="273">
        <f>U138/V138</f>
        <v>7</v>
      </c>
      <c r="X138" s="170">
        <f>COUNTIF(C138:S138,"&gt;=200")</f>
        <v>0</v>
      </c>
      <c r="Y138" s="170">
        <f>COUNTIF(C138:S138,"&gt;=100")</f>
        <v>0</v>
      </c>
    </row>
    <row r="139" spans="1:25" ht="15.75">
      <c r="A139" s="20" t="s">
        <v>484</v>
      </c>
      <c r="B139" s="279" t="s">
        <v>444</v>
      </c>
      <c r="C139" s="33" t="s">
        <v>42</v>
      </c>
      <c r="D139" s="33" t="s">
        <v>42</v>
      </c>
      <c r="E139" s="33" t="s">
        <v>42</v>
      </c>
      <c r="F139" s="33" t="s">
        <v>42</v>
      </c>
      <c r="G139" s="33" t="s">
        <v>42</v>
      </c>
      <c r="H139" s="26" t="s">
        <v>42</v>
      </c>
      <c r="I139" s="26" t="s">
        <v>42</v>
      </c>
      <c r="J139" s="26" t="s">
        <v>42</v>
      </c>
      <c r="K139" s="152" t="s">
        <v>42</v>
      </c>
      <c r="L139" s="21" t="s">
        <v>42</v>
      </c>
      <c r="M139" s="85">
        <v>7</v>
      </c>
      <c r="N139" s="9" t="s">
        <v>42</v>
      </c>
      <c r="O139" s="9" t="s">
        <v>42</v>
      </c>
      <c r="P139" s="9" t="s">
        <v>42</v>
      </c>
      <c r="Q139" s="9" t="s">
        <v>42</v>
      </c>
      <c r="R139" s="9" t="s">
        <v>42</v>
      </c>
      <c r="S139" s="9" t="s">
        <v>42</v>
      </c>
      <c r="T139" s="9"/>
      <c r="U139" s="25">
        <f>SUM(C139:T139)</f>
        <v>7</v>
      </c>
      <c r="V139" s="16">
        <f>COUNTIF(C139:T139,"&gt;0")</f>
        <v>1</v>
      </c>
      <c r="W139" s="273">
        <f>U139/V139</f>
        <v>7</v>
      </c>
      <c r="X139" s="170">
        <f>COUNTIF(C139:S139,"&gt;=200")</f>
        <v>0</v>
      </c>
      <c r="Y139" s="170">
        <f>COUNTIF(C139:S139,"&gt;=100")</f>
        <v>0</v>
      </c>
    </row>
    <row r="140" spans="1:25" ht="15.75">
      <c r="A140" s="20" t="s">
        <v>485</v>
      </c>
      <c r="B140" s="216" t="s">
        <v>612</v>
      </c>
      <c r="C140" s="33" t="s">
        <v>42</v>
      </c>
      <c r="D140" s="33" t="s">
        <v>42</v>
      </c>
      <c r="E140" s="33" t="s">
        <v>42</v>
      </c>
      <c r="F140" s="33" t="s">
        <v>42</v>
      </c>
      <c r="G140" s="33" t="s">
        <v>42</v>
      </c>
      <c r="H140" s="26" t="s">
        <v>42</v>
      </c>
      <c r="I140" s="26" t="s">
        <v>42</v>
      </c>
      <c r="J140" s="26" t="s">
        <v>42</v>
      </c>
      <c r="K140" s="152" t="s">
        <v>42</v>
      </c>
      <c r="L140" s="21" t="s">
        <v>42</v>
      </c>
      <c r="M140" s="9" t="s">
        <v>42</v>
      </c>
      <c r="N140" s="9" t="s">
        <v>42</v>
      </c>
      <c r="O140" s="9" t="s">
        <v>42</v>
      </c>
      <c r="P140" s="9" t="s">
        <v>42</v>
      </c>
      <c r="Q140" s="360" t="s">
        <v>42</v>
      </c>
      <c r="R140" s="360" t="s">
        <v>42</v>
      </c>
      <c r="S140" s="360">
        <v>7</v>
      </c>
      <c r="T140" s="360"/>
      <c r="U140" s="25">
        <f>SUM(C140:T140)</f>
        <v>7</v>
      </c>
      <c r="V140" s="16">
        <f>COUNTIF(C140:T140,"&gt;0")</f>
        <v>1</v>
      </c>
      <c r="W140" s="273">
        <f>U140/V140</f>
        <v>7</v>
      </c>
      <c r="X140" s="170">
        <f>COUNTIF(C140:S140,"&gt;=200")</f>
        <v>0</v>
      </c>
      <c r="Y140" s="170">
        <f>COUNTIF(C140:S140,"&gt;=100")</f>
        <v>0</v>
      </c>
    </row>
    <row r="141" spans="1:25" ht="15.75">
      <c r="A141" s="20" t="s">
        <v>488</v>
      </c>
      <c r="B141" s="215" t="s">
        <v>142</v>
      </c>
      <c r="C141" s="33" t="s">
        <v>42</v>
      </c>
      <c r="D141" s="33">
        <v>6</v>
      </c>
      <c r="E141" s="33" t="s">
        <v>42</v>
      </c>
      <c r="F141" s="26" t="s">
        <v>42</v>
      </c>
      <c r="G141" s="26" t="s">
        <v>42</v>
      </c>
      <c r="H141" s="26" t="s">
        <v>42</v>
      </c>
      <c r="I141" s="26" t="s">
        <v>42</v>
      </c>
      <c r="J141" s="26" t="s">
        <v>42</v>
      </c>
      <c r="K141" s="152" t="s">
        <v>42</v>
      </c>
      <c r="L141" s="21" t="s">
        <v>42</v>
      </c>
      <c r="M141" s="21" t="s">
        <v>42</v>
      </c>
      <c r="N141" s="9" t="s">
        <v>42</v>
      </c>
      <c r="O141" s="9" t="s">
        <v>42</v>
      </c>
      <c r="P141" s="9" t="s">
        <v>42</v>
      </c>
      <c r="Q141" s="9" t="s">
        <v>42</v>
      </c>
      <c r="R141" s="9" t="s">
        <v>42</v>
      </c>
      <c r="S141" s="9" t="s">
        <v>42</v>
      </c>
      <c r="T141" s="9"/>
      <c r="U141" s="25">
        <f>SUM(C141:T141)</f>
        <v>6</v>
      </c>
      <c r="V141" s="16">
        <f>COUNTIF(C141:T141,"&gt;0")</f>
        <v>1</v>
      </c>
      <c r="W141" s="273">
        <f>U141/V141</f>
        <v>6</v>
      </c>
      <c r="X141" s="170">
        <f>COUNTIF(C141:S141,"&gt;=200")</f>
        <v>0</v>
      </c>
      <c r="Y141" s="170">
        <f>COUNTIF(C141:S141,"&gt;=100")</f>
        <v>0</v>
      </c>
    </row>
    <row r="142" spans="1:25" ht="15.75">
      <c r="A142" s="20" t="s">
        <v>490</v>
      </c>
      <c r="B142" s="215" t="s">
        <v>122</v>
      </c>
      <c r="C142" s="33">
        <v>6</v>
      </c>
      <c r="D142" s="33" t="s">
        <v>42</v>
      </c>
      <c r="E142" s="33" t="s">
        <v>42</v>
      </c>
      <c r="F142" s="26" t="s">
        <v>42</v>
      </c>
      <c r="G142" s="26" t="s">
        <v>42</v>
      </c>
      <c r="H142" s="26" t="s">
        <v>42</v>
      </c>
      <c r="I142" s="26" t="s">
        <v>42</v>
      </c>
      <c r="J142" s="26" t="s">
        <v>42</v>
      </c>
      <c r="K142" s="152" t="s">
        <v>42</v>
      </c>
      <c r="L142" s="21" t="s">
        <v>42</v>
      </c>
      <c r="M142" s="21" t="s">
        <v>42</v>
      </c>
      <c r="N142" s="9" t="s">
        <v>42</v>
      </c>
      <c r="O142" s="9" t="s">
        <v>42</v>
      </c>
      <c r="P142" s="9" t="s">
        <v>42</v>
      </c>
      <c r="Q142" s="9" t="s">
        <v>42</v>
      </c>
      <c r="R142" s="9" t="s">
        <v>42</v>
      </c>
      <c r="S142" s="9" t="s">
        <v>42</v>
      </c>
      <c r="T142" s="9"/>
      <c r="U142" s="25">
        <f>SUM(C142:T142)</f>
        <v>6</v>
      </c>
      <c r="V142" s="16">
        <f>COUNTIF(C142:T142,"&gt;0")</f>
        <v>1</v>
      </c>
      <c r="W142" s="273">
        <f>U142/V142</f>
        <v>6</v>
      </c>
      <c r="X142" s="170">
        <f>COUNTIF(C142:S142,"&gt;=200")</f>
        <v>0</v>
      </c>
      <c r="Y142" s="170">
        <f>COUNTIF(C142:S142,"&gt;=100")</f>
        <v>0</v>
      </c>
    </row>
    <row r="143" spans="1:25" ht="15.75">
      <c r="A143" s="20" t="s">
        <v>492</v>
      </c>
      <c r="B143" s="279" t="s">
        <v>339</v>
      </c>
      <c r="C143" s="33" t="s">
        <v>42</v>
      </c>
      <c r="D143" s="33" t="s">
        <v>42</v>
      </c>
      <c r="E143" s="33" t="s">
        <v>42</v>
      </c>
      <c r="F143" s="26" t="s">
        <v>42</v>
      </c>
      <c r="G143" s="26" t="s">
        <v>42</v>
      </c>
      <c r="H143" s="26" t="s">
        <v>42</v>
      </c>
      <c r="I143" s="26" t="s">
        <v>42</v>
      </c>
      <c r="J143" s="26" t="s">
        <v>42</v>
      </c>
      <c r="K143" s="229">
        <v>6</v>
      </c>
      <c r="L143" s="4" t="s">
        <v>42</v>
      </c>
      <c r="M143" s="21" t="s">
        <v>42</v>
      </c>
      <c r="N143" s="9" t="s">
        <v>42</v>
      </c>
      <c r="O143" s="9" t="s">
        <v>42</v>
      </c>
      <c r="P143" s="9" t="s">
        <v>42</v>
      </c>
      <c r="Q143" s="9" t="s">
        <v>42</v>
      </c>
      <c r="R143" s="9" t="s">
        <v>42</v>
      </c>
      <c r="S143" s="9" t="s">
        <v>42</v>
      </c>
      <c r="T143" s="9"/>
      <c r="U143" s="25">
        <f>SUM(C143:T143)</f>
        <v>6</v>
      </c>
      <c r="V143" s="16">
        <f>COUNTIF(C143:T143,"&gt;0")</f>
        <v>1</v>
      </c>
      <c r="W143" s="273">
        <f>U143/V143</f>
        <v>6</v>
      </c>
      <c r="X143" s="170">
        <f>COUNTIF(C143:S143,"&gt;=200")</f>
        <v>0</v>
      </c>
      <c r="Y143" s="170">
        <f>COUNTIF(C143:S143,"&gt;=100")</f>
        <v>0</v>
      </c>
    </row>
    <row r="144" spans="1:25" ht="15.75">
      <c r="A144" s="20" t="s">
        <v>501</v>
      </c>
      <c r="B144" s="341" t="s">
        <v>456</v>
      </c>
      <c r="C144" s="33" t="s">
        <v>42</v>
      </c>
      <c r="D144" s="33" t="s">
        <v>42</v>
      </c>
      <c r="E144" s="33" t="s">
        <v>42</v>
      </c>
      <c r="F144" s="33" t="s">
        <v>42</v>
      </c>
      <c r="G144" s="26" t="s">
        <v>42</v>
      </c>
      <c r="H144" s="26" t="s">
        <v>42</v>
      </c>
      <c r="I144" s="26" t="s">
        <v>42</v>
      </c>
      <c r="J144" s="26" t="s">
        <v>42</v>
      </c>
      <c r="K144" s="152" t="s">
        <v>42</v>
      </c>
      <c r="L144" s="21" t="s">
        <v>42</v>
      </c>
      <c r="M144" s="4" t="s">
        <v>42</v>
      </c>
      <c r="N144" s="9">
        <v>6</v>
      </c>
      <c r="O144" s="9" t="s">
        <v>42</v>
      </c>
      <c r="P144" s="9" t="s">
        <v>42</v>
      </c>
      <c r="Q144" s="9" t="s">
        <v>42</v>
      </c>
      <c r="R144" s="9" t="s">
        <v>42</v>
      </c>
      <c r="S144" s="9" t="s">
        <v>42</v>
      </c>
      <c r="T144" s="9"/>
      <c r="U144" s="25">
        <f>SUM(C144:T144)</f>
        <v>6</v>
      </c>
      <c r="V144" s="16">
        <f>COUNTIF(C144:T144,"&gt;0")</f>
        <v>1</v>
      </c>
      <c r="W144" s="273">
        <f>U144/V144</f>
        <v>6</v>
      </c>
      <c r="X144" s="170">
        <f>COUNTIF(C144:S144,"&gt;=200")</f>
        <v>0</v>
      </c>
      <c r="Y144" s="170">
        <f>COUNTIF(C144:S144,"&gt;=100")</f>
        <v>0</v>
      </c>
    </row>
    <row r="145" spans="1:25" ht="15.75">
      <c r="A145" s="20" t="s">
        <v>502</v>
      </c>
      <c r="B145" s="210" t="s">
        <v>143</v>
      </c>
      <c r="C145" s="33" t="s">
        <v>42</v>
      </c>
      <c r="D145" s="33">
        <v>5</v>
      </c>
      <c r="E145" s="33" t="s">
        <v>42</v>
      </c>
      <c r="F145" s="26" t="s">
        <v>42</v>
      </c>
      <c r="G145" s="26" t="s">
        <v>42</v>
      </c>
      <c r="H145" s="26" t="s">
        <v>42</v>
      </c>
      <c r="I145" s="26" t="s">
        <v>42</v>
      </c>
      <c r="J145" s="26" t="s">
        <v>42</v>
      </c>
      <c r="K145" s="152" t="s">
        <v>42</v>
      </c>
      <c r="L145" s="21" t="s">
        <v>42</v>
      </c>
      <c r="M145" s="9" t="s">
        <v>42</v>
      </c>
      <c r="N145" s="9" t="s">
        <v>42</v>
      </c>
      <c r="O145" s="9" t="s">
        <v>42</v>
      </c>
      <c r="P145" s="9" t="s">
        <v>42</v>
      </c>
      <c r="Q145" s="9" t="s">
        <v>42</v>
      </c>
      <c r="R145" s="9" t="s">
        <v>42</v>
      </c>
      <c r="S145" s="9" t="s">
        <v>42</v>
      </c>
      <c r="T145" s="9"/>
      <c r="U145" s="25">
        <f>SUM(C145:T145)</f>
        <v>5</v>
      </c>
      <c r="V145" s="16">
        <f>COUNTIF(C145:T145,"&gt;0")</f>
        <v>1</v>
      </c>
      <c r="W145" s="273">
        <f>U145/V145</f>
        <v>5</v>
      </c>
      <c r="X145" s="170">
        <f>COUNTIF(C145:S145,"&gt;=200")</f>
        <v>0</v>
      </c>
      <c r="Y145" s="170">
        <f>COUNTIF(C145:S145,"&gt;=100")</f>
        <v>0</v>
      </c>
    </row>
    <row r="146" spans="1:25" ht="15.75">
      <c r="A146" s="20" t="s">
        <v>503</v>
      </c>
      <c r="B146" s="210" t="s">
        <v>103</v>
      </c>
      <c r="C146" s="33" t="s">
        <v>42</v>
      </c>
      <c r="D146" s="33">
        <v>5</v>
      </c>
      <c r="E146" s="33" t="s">
        <v>42</v>
      </c>
      <c r="F146" s="26" t="s">
        <v>42</v>
      </c>
      <c r="G146" s="26" t="s">
        <v>42</v>
      </c>
      <c r="H146" s="26" t="s">
        <v>42</v>
      </c>
      <c r="I146" s="26" t="s">
        <v>42</v>
      </c>
      <c r="J146" s="26" t="s">
        <v>42</v>
      </c>
      <c r="K146" s="152" t="s">
        <v>42</v>
      </c>
      <c r="L146" s="21" t="s">
        <v>42</v>
      </c>
      <c r="M146" s="9" t="s">
        <v>42</v>
      </c>
      <c r="N146" s="9" t="s">
        <v>42</v>
      </c>
      <c r="O146" s="9" t="s">
        <v>42</v>
      </c>
      <c r="P146" s="9" t="s">
        <v>42</v>
      </c>
      <c r="Q146" s="9" t="s">
        <v>42</v>
      </c>
      <c r="R146" s="9" t="s">
        <v>42</v>
      </c>
      <c r="S146" s="9" t="s">
        <v>42</v>
      </c>
      <c r="T146" s="9"/>
      <c r="U146" s="25">
        <f>SUM(C146:T146)</f>
        <v>5</v>
      </c>
      <c r="V146" s="16">
        <f>COUNTIF(C146:T146,"&gt;0")</f>
        <v>1</v>
      </c>
      <c r="W146" s="273">
        <f>U146/V146</f>
        <v>5</v>
      </c>
      <c r="X146" s="170">
        <f>COUNTIF(C146:S146,"&gt;=200")</f>
        <v>0</v>
      </c>
      <c r="Y146" s="170">
        <f>COUNTIF(C146:S146,"&gt;=100")</f>
        <v>0</v>
      </c>
    </row>
    <row r="147" spans="1:25" ht="15.75">
      <c r="A147" s="20" t="s">
        <v>504</v>
      </c>
      <c r="B147" s="210" t="s">
        <v>137</v>
      </c>
      <c r="C147" s="33">
        <v>5</v>
      </c>
      <c r="D147" s="33" t="s">
        <v>42</v>
      </c>
      <c r="E147" s="33" t="s">
        <v>42</v>
      </c>
      <c r="F147" s="26" t="s">
        <v>42</v>
      </c>
      <c r="G147" s="26" t="s">
        <v>42</v>
      </c>
      <c r="H147" s="26" t="s">
        <v>42</v>
      </c>
      <c r="I147" s="26" t="s">
        <v>42</v>
      </c>
      <c r="J147" s="26" t="s">
        <v>42</v>
      </c>
      <c r="K147" s="152" t="s">
        <v>42</v>
      </c>
      <c r="L147" s="21" t="s">
        <v>42</v>
      </c>
      <c r="M147" s="9" t="s">
        <v>42</v>
      </c>
      <c r="N147" s="9" t="s">
        <v>42</v>
      </c>
      <c r="O147" s="9" t="s">
        <v>42</v>
      </c>
      <c r="P147" s="9" t="s">
        <v>42</v>
      </c>
      <c r="Q147" s="9" t="s">
        <v>42</v>
      </c>
      <c r="R147" s="9" t="s">
        <v>42</v>
      </c>
      <c r="S147" s="9" t="s">
        <v>42</v>
      </c>
      <c r="T147" s="9"/>
      <c r="U147" s="25">
        <f>SUM(C147:T147)</f>
        <v>5</v>
      </c>
      <c r="V147" s="16">
        <f>COUNTIF(C147:T147,"&gt;0")</f>
        <v>1</v>
      </c>
      <c r="W147" s="273">
        <f>U147/V147</f>
        <v>5</v>
      </c>
      <c r="X147" s="170">
        <f>COUNTIF(C147:S147,"&gt;=200")</f>
        <v>0</v>
      </c>
      <c r="Y147" s="170">
        <f>COUNTIF(C147:S147,"&gt;=100")</f>
        <v>0</v>
      </c>
    </row>
    <row r="148" spans="1:25" ht="15.75">
      <c r="A148" s="20" t="s">
        <v>505</v>
      </c>
      <c r="B148" s="210" t="s">
        <v>161</v>
      </c>
      <c r="C148" s="33" t="s">
        <v>42</v>
      </c>
      <c r="D148" s="33" t="s">
        <v>42</v>
      </c>
      <c r="E148" s="33" t="s">
        <v>42</v>
      </c>
      <c r="F148" s="33" t="s">
        <v>42</v>
      </c>
      <c r="G148" s="33" t="s">
        <v>42</v>
      </c>
      <c r="H148" s="26" t="s">
        <v>42</v>
      </c>
      <c r="I148" s="26">
        <v>5</v>
      </c>
      <c r="J148" s="26" t="s">
        <v>42</v>
      </c>
      <c r="K148" s="152" t="s">
        <v>42</v>
      </c>
      <c r="L148" s="21" t="s">
        <v>42</v>
      </c>
      <c r="M148" s="9" t="s">
        <v>42</v>
      </c>
      <c r="N148" s="9" t="s">
        <v>42</v>
      </c>
      <c r="O148" s="9" t="s">
        <v>42</v>
      </c>
      <c r="P148" s="9" t="s">
        <v>42</v>
      </c>
      <c r="Q148" s="9" t="s">
        <v>42</v>
      </c>
      <c r="R148" s="9" t="s">
        <v>42</v>
      </c>
      <c r="S148" s="9" t="s">
        <v>42</v>
      </c>
      <c r="T148" s="9"/>
      <c r="U148" s="25">
        <f>SUM(C148:T148)</f>
        <v>5</v>
      </c>
      <c r="V148" s="16">
        <f>COUNTIF(C148:T148,"&gt;0")</f>
        <v>1</v>
      </c>
      <c r="W148" s="273">
        <f>U148/V148</f>
        <v>5</v>
      </c>
      <c r="X148" s="170">
        <f>COUNTIF(C148:S148,"&gt;=200")</f>
        <v>0</v>
      </c>
      <c r="Y148" s="170">
        <f>COUNTIF(C148:S148,"&gt;=100")</f>
        <v>0</v>
      </c>
    </row>
    <row r="149" spans="1:25" ht="15.75">
      <c r="A149" s="20" t="s">
        <v>506</v>
      </c>
      <c r="B149" s="388" t="s">
        <v>162</v>
      </c>
      <c r="C149" s="33" t="s">
        <v>42</v>
      </c>
      <c r="D149" s="33" t="s">
        <v>42</v>
      </c>
      <c r="E149" s="33" t="s">
        <v>42</v>
      </c>
      <c r="F149" s="33" t="s">
        <v>42</v>
      </c>
      <c r="G149" s="33" t="s">
        <v>42</v>
      </c>
      <c r="H149" s="26" t="s">
        <v>42</v>
      </c>
      <c r="I149" s="26">
        <v>5</v>
      </c>
      <c r="J149" s="26" t="s">
        <v>42</v>
      </c>
      <c r="K149" s="152" t="s">
        <v>42</v>
      </c>
      <c r="L149" s="21" t="s">
        <v>42</v>
      </c>
      <c r="M149" s="9" t="s">
        <v>42</v>
      </c>
      <c r="N149" s="9" t="s">
        <v>42</v>
      </c>
      <c r="O149" s="9" t="s">
        <v>42</v>
      </c>
      <c r="P149" s="9" t="s">
        <v>42</v>
      </c>
      <c r="Q149" s="9" t="s">
        <v>42</v>
      </c>
      <c r="R149" s="9" t="s">
        <v>42</v>
      </c>
      <c r="S149" s="9" t="s">
        <v>42</v>
      </c>
      <c r="T149" s="9"/>
      <c r="U149" s="25">
        <f>SUM(C149:T149)</f>
        <v>5</v>
      </c>
      <c r="V149" s="16">
        <f>COUNTIF(C149:T149,"&gt;0")</f>
        <v>1</v>
      </c>
      <c r="W149" s="273">
        <f>U149/V149</f>
        <v>5</v>
      </c>
      <c r="X149" s="170">
        <f>COUNTIF(C149:S149,"&gt;=200")</f>
        <v>0</v>
      </c>
      <c r="Y149" s="170">
        <f>COUNTIF(C149:S149,"&gt;=100")</f>
        <v>0</v>
      </c>
    </row>
    <row r="150" spans="1:25" ht="15.75">
      <c r="A150" s="20" t="s">
        <v>510</v>
      </c>
      <c r="B150" s="211" t="s">
        <v>179</v>
      </c>
      <c r="C150" s="33" t="s">
        <v>42</v>
      </c>
      <c r="D150" s="33" t="s">
        <v>42</v>
      </c>
      <c r="E150" s="33" t="s">
        <v>42</v>
      </c>
      <c r="F150" s="33" t="s">
        <v>42</v>
      </c>
      <c r="G150" s="33" t="s">
        <v>42</v>
      </c>
      <c r="H150" s="26">
        <v>5</v>
      </c>
      <c r="I150" s="26" t="s">
        <v>42</v>
      </c>
      <c r="J150" s="26" t="s">
        <v>42</v>
      </c>
      <c r="K150" s="152" t="s">
        <v>42</v>
      </c>
      <c r="L150" s="21" t="s">
        <v>42</v>
      </c>
      <c r="M150" s="9" t="s">
        <v>42</v>
      </c>
      <c r="N150" s="9" t="s">
        <v>42</v>
      </c>
      <c r="O150" s="9" t="s">
        <v>42</v>
      </c>
      <c r="P150" s="9" t="s">
        <v>42</v>
      </c>
      <c r="Q150" s="9" t="s">
        <v>42</v>
      </c>
      <c r="R150" s="9" t="s">
        <v>42</v>
      </c>
      <c r="S150" s="9" t="s">
        <v>42</v>
      </c>
      <c r="T150" s="9"/>
      <c r="U150" s="25">
        <f>SUM(C150:T150)</f>
        <v>5</v>
      </c>
      <c r="V150" s="16">
        <f>COUNTIF(C150:T150,"&gt;0")</f>
        <v>1</v>
      </c>
      <c r="W150" s="273">
        <f>U150/V150</f>
        <v>5</v>
      </c>
      <c r="X150" s="170">
        <f>COUNTIF(C150:S150,"&gt;=200")</f>
        <v>0</v>
      </c>
      <c r="Y150" s="170">
        <f>COUNTIF(C150:S150,"&gt;=100")</f>
        <v>0</v>
      </c>
    </row>
    <row r="151" spans="1:25" ht="15.75">
      <c r="A151" s="20" t="s">
        <v>511</v>
      </c>
      <c r="B151" s="214" t="s">
        <v>202</v>
      </c>
      <c r="C151" s="26" t="s">
        <v>42</v>
      </c>
      <c r="D151" s="26" t="s">
        <v>42</v>
      </c>
      <c r="E151" s="26" t="s">
        <v>42</v>
      </c>
      <c r="F151" s="26" t="s">
        <v>42</v>
      </c>
      <c r="G151" s="26" t="s">
        <v>42</v>
      </c>
      <c r="H151" s="26" t="s">
        <v>42</v>
      </c>
      <c r="I151" s="26" t="s">
        <v>42</v>
      </c>
      <c r="J151" s="27">
        <v>5</v>
      </c>
      <c r="K151" s="172" t="s">
        <v>42</v>
      </c>
      <c r="L151" s="4" t="s">
        <v>42</v>
      </c>
      <c r="M151" s="9" t="s">
        <v>42</v>
      </c>
      <c r="N151" s="9" t="s">
        <v>42</v>
      </c>
      <c r="O151" s="9" t="s">
        <v>42</v>
      </c>
      <c r="P151" s="46" t="s">
        <v>42</v>
      </c>
      <c r="Q151" s="46" t="s">
        <v>42</v>
      </c>
      <c r="R151" s="46" t="s">
        <v>42</v>
      </c>
      <c r="S151" s="9" t="s">
        <v>42</v>
      </c>
      <c r="T151" s="46"/>
      <c r="U151" s="25">
        <f>SUM(C151:T151)</f>
        <v>5</v>
      </c>
      <c r="V151" s="16">
        <f>COUNTIF(C151:T151,"&gt;0")</f>
        <v>1</v>
      </c>
      <c r="W151" s="172">
        <f>U151/V151</f>
        <v>5</v>
      </c>
      <c r="X151" s="170">
        <f>COUNTIF(C151:S151,"&gt;=200")</f>
        <v>0</v>
      </c>
      <c r="Y151" s="170">
        <f>COUNTIF(C151:S151,"&gt;=100")</f>
        <v>0</v>
      </c>
    </row>
    <row r="152" spans="1:25" ht="15.75">
      <c r="A152" s="20" t="s">
        <v>519</v>
      </c>
      <c r="B152" s="357" t="s">
        <v>204</v>
      </c>
      <c r="C152" s="26" t="s">
        <v>42</v>
      </c>
      <c r="D152" s="26" t="s">
        <v>42</v>
      </c>
      <c r="E152" s="26" t="s">
        <v>42</v>
      </c>
      <c r="F152" s="26" t="s">
        <v>42</v>
      </c>
      <c r="G152" s="26" t="s">
        <v>42</v>
      </c>
      <c r="H152" s="26" t="s">
        <v>42</v>
      </c>
      <c r="I152" s="26" t="s">
        <v>42</v>
      </c>
      <c r="J152" s="26" t="s">
        <v>42</v>
      </c>
      <c r="K152" s="229">
        <v>5</v>
      </c>
      <c r="L152" s="4" t="s">
        <v>42</v>
      </c>
      <c r="M152" s="9" t="s">
        <v>42</v>
      </c>
      <c r="N152" s="9" t="s">
        <v>42</v>
      </c>
      <c r="O152" s="9" t="s">
        <v>42</v>
      </c>
      <c r="P152" s="46" t="s">
        <v>42</v>
      </c>
      <c r="Q152" s="46" t="s">
        <v>42</v>
      </c>
      <c r="R152" s="46" t="s">
        <v>42</v>
      </c>
      <c r="S152" s="9" t="s">
        <v>42</v>
      </c>
      <c r="T152" s="46"/>
      <c r="U152" s="25">
        <f>SUM(C152:T152)</f>
        <v>5</v>
      </c>
      <c r="V152" s="16">
        <f>COUNTIF(C152:T152,"&gt;0")</f>
        <v>1</v>
      </c>
      <c r="W152" s="172">
        <f>U152/V152</f>
        <v>5</v>
      </c>
      <c r="X152" s="170">
        <f>COUNTIF(C152:S152,"&gt;=200")</f>
        <v>0</v>
      </c>
      <c r="Y152" s="170">
        <f>COUNTIF(C152:S152,"&gt;=100")</f>
        <v>0</v>
      </c>
    </row>
    <row r="153" spans="1:25" ht="15.75">
      <c r="A153" s="20" t="s">
        <v>520</v>
      </c>
      <c r="B153" s="211" t="s">
        <v>321</v>
      </c>
      <c r="C153" s="33" t="s">
        <v>42</v>
      </c>
      <c r="D153" s="33" t="s">
        <v>42</v>
      </c>
      <c r="E153" s="33" t="s">
        <v>42</v>
      </c>
      <c r="F153" s="33" t="s">
        <v>42</v>
      </c>
      <c r="G153" s="33" t="s">
        <v>42</v>
      </c>
      <c r="H153" s="26" t="s">
        <v>42</v>
      </c>
      <c r="I153" s="26" t="s">
        <v>42</v>
      </c>
      <c r="J153" s="26" t="s">
        <v>42</v>
      </c>
      <c r="K153" s="209">
        <v>5</v>
      </c>
      <c r="L153" s="208" t="s">
        <v>42</v>
      </c>
      <c r="M153" s="9" t="s">
        <v>42</v>
      </c>
      <c r="N153" s="9" t="s">
        <v>42</v>
      </c>
      <c r="O153" s="9" t="s">
        <v>42</v>
      </c>
      <c r="P153" s="46" t="s">
        <v>42</v>
      </c>
      <c r="Q153" s="46" t="s">
        <v>42</v>
      </c>
      <c r="R153" s="46" t="s">
        <v>42</v>
      </c>
      <c r="S153" s="9" t="s">
        <v>42</v>
      </c>
      <c r="T153" s="46"/>
      <c r="U153" s="25">
        <f>SUM(C153:T153)</f>
        <v>5</v>
      </c>
      <c r="V153" s="16">
        <f>COUNTIF(C153:T153,"&gt;0")</f>
        <v>1</v>
      </c>
      <c r="W153" s="273">
        <f>U153/V153</f>
        <v>5</v>
      </c>
      <c r="X153" s="170">
        <f>COUNTIF(C153:S153,"&gt;=200")</f>
        <v>0</v>
      </c>
      <c r="Y153" s="170">
        <f>COUNTIF(C153:S153,"&gt;=100")</f>
        <v>0</v>
      </c>
    </row>
    <row r="154" spans="1:25" ht="15.75">
      <c r="A154" s="20" t="s">
        <v>523</v>
      </c>
      <c r="B154" s="211" t="s">
        <v>431</v>
      </c>
      <c r="C154" s="33" t="s">
        <v>42</v>
      </c>
      <c r="D154" s="33" t="s">
        <v>42</v>
      </c>
      <c r="E154" s="33" t="s">
        <v>42</v>
      </c>
      <c r="F154" s="33" t="s">
        <v>42</v>
      </c>
      <c r="G154" s="33" t="s">
        <v>42</v>
      </c>
      <c r="H154" s="26" t="s">
        <v>42</v>
      </c>
      <c r="I154" s="26" t="s">
        <v>42</v>
      </c>
      <c r="J154" s="26" t="s">
        <v>42</v>
      </c>
      <c r="K154" s="152" t="s">
        <v>42</v>
      </c>
      <c r="L154" s="21" t="s">
        <v>42</v>
      </c>
      <c r="M154" s="85">
        <v>5</v>
      </c>
      <c r="N154" s="9" t="s">
        <v>42</v>
      </c>
      <c r="O154" s="9" t="s">
        <v>42</v>
      </c>
      <c r="P154" s="9" t="s">
        <v>42</v>
      </c>
      <c r="Q154" s="46" t="s">
        <v>42</v>
      </c>
      <c r="R154" s="46" t="s">
        <v>42</v>
      </c>
      <c r="S154" s="9" t="s">
        <v>42</v>
      </c>
      <c r="T154" s="46"/>
      <c r="U154" s="25">
        <f>SUM(C154:T154)</f>
        <v>5</v>
      </c>
      <c r="V154" s="16">
        <f>COUNTIF(C154:T154,"&gt;0")</f>
        <v>1</v>
      </c>
      <c r="W154" s="273">
        <f>U154/V154</f>
        <v>5</v>
      </c>
      <c r="X154" s="170">
        <f>COUNTIF(C154:S154,"&gt;=200")</f>
        <v>0</v>
      </c>
      <c r="Y154" s="170">
        <f>COUNTIF(C154:S154,"&gt;=100")</f>
        <v>0</v>
      </c>
    </row>
    <row r="155" spans="1:25" ht="15.75">
      <c r="A155" s="20" t="s">
        <v>524</v>
      </c>
      <c r="B155" s="215" t="s">
        <v>438</v>
      </c>
      <c r="C155" s="33" t="s">
        <v>42</v>
      </c>
      <c r="D155" s="33" t="s">
        <v>42</v>
      </c>
      <c r="E155" s="33" t="s">
        <v>42</v>
      </c>
      <c r="F155" s="33" t="s">
        <v>42</v>
      </c>
      <c r="G155" s="33" t="s">
        <v>42</v>
      </c>
      <c r="H155" s="26" t="s">
        <v>42</v>
      </c>
      <c r="I155" s="26" t="s">
        <v>42</v>
      </c>
      <c r="J155" s="26" t="s">
        <v>42</v>
      </c>
      <c r="K155" s="152" t="s">
        <v>42</v>
      </c>
      <c r="L155" s="21" t="s">
        <v>42</v>
      </c>
      <c r="M155" s="85">
        <v>5</v>
      </c>
      <c r="N155" s="9" t="s">
        <v>42</v>
      </c>
      <c r="O155" s="9" t="s">
        <v>42</v>
      </c>
      <c r="P155" s="46" t="s">
        <v>42</v>
      </c>
      <c r="Q155" s="46" t="s">
        <v>42</v>
      </c>
      <c r="R155" s="46" t="s">
        <v>42</v>
      </c>
      <c r="S155" s="9" t="s">
        <v>42</v>
      </c>
      <c r="T155" s="46"/>
      <c r="U155" s="25">
        <f>SUM(C155:T155)</f>
        <v>5</v>
      </c>
      <c r="V155" s="16">
        <f>COUNTIF(C155:T155,"&gt;0")</f>
        <v>1</v>
      </c>
      <c r="W155" s="273">
        <f>U155/V155</f>
        <v>5</v>
      </c>
      <c r="X155" s="170">
        <f>COUNTIF(C155:S155,"&gt;=200")</f>
        <v>0</v>
      </c>
      <c r="Y155" s="170">
        <f>COUNTIF(C155:S155,"&gt;=100")</f>
        <v>0</v>
      </c>
    </row>
    <row r="156" spans="1:25" ht="15.75">
      <c r="A156" s="20" t="s">
        <v>526</v>
      </c>
      <c r="B156" s="215" t="s">
        <v>480</v>
      </c>
      <c r="C156" s="33" t="s">
        <v>42</v>
      </c>
      <c r="D156" s="33" t="s">
        <v>42</v>
      </c>
      <c r="E156" s="33" t="s">
        <v>42</v>
      </c>
      <c r="F156" s="33" t="s">
        <v>42</v>
      </c>
      <c r="G156" s="33" t="s">
        <v>42</v>
      </c>
      <c r="H156" s="26" t="s">
        <v>42</v>
      </c>
      <c r="I156" s="26" t="s">
        <v>42</v>
      </c>
      <c r="J156" s="26" t="s">
        <v>42</v>
      </c>
      <c r="K156" s="152" t="s">
        <v>42</v>
      </c>
      <c r="L156" s="26" t="s">
        <v>42</v>
      </c>
      <c r="M156" s="46" t="s">
        <v>42</v>
      </c>
      <c r="N156" s="46" t="s">
        <v>42</v>
      </c>
      <c r="O156" s="46">
        <v>5</v>
      </c>
      <c r="P156" s="46" t="s">
        <v>42</v>
      </c>
      <c r="Q156" s="46" t="s">
        <v>42</v>
      </c>
      <c r="R156" s="46" t="s">
        <v>42</v>
      </c>
      <c r="S156" s="9" t="s">
        <v>42</v>
      </c>
      <c r="T156" s="46"/>
      <c r="U156" s="25">
        <f>SUM(C156:T156)</f>
        <v>5</v>
      </c>
      <c r="V156" s="16">
        <f>COUNTIF(C156:T156,"&gt;0")</f>
        <v>1</v>
      </c>
      <c r="W156" s="273">
        <f>U156/V156</f>
        <v>5</v>
      </c>
      <c r="X156" s="170">
        <f>COUNTIF(C156:S156,"&gt;=200")</f>
        <v>0</v>
      </c>
      <c r="Y156" s="170">
        <f>COUNTIF(C156:S156,"&gt;=100")</f>
        <v>0</v>
      </c>
    </row>
    <row r="157" spans="1:25" ht="15.75">
      <c r="A157" s="20" t="s">
        <v>529</v>
      </c>
      <c r="B157" s="279" t="s">
        <v>571</v>
      </c>
      <c r="C157" s="33" t="s">
        <v>42</v>
      </c>
      <c r="D157" s="33" t="s">
        <v>42</v>
      </c>
      <c r="E157" s="33" t="s">
        <v>42</v>
      </c>
      <c r="F157" s="33" t="s">
        <v>42</v>
      </c>
      <c r="G157" s="33" t="s">
        <v>42</v>
      </c>
      <c r="H157" s="26" t="s">
        <v>42</v>
      </c>
      <c r="I157" s="26" t="s">
        <v>42</v>
      </c>
      <c r="J157" s="26" t="s">
        <v>42</v>
      </c>
      <c r="K157" s="152" t="s">
        <v>42</v>
      </c>
      <c r="L157" s="26" t="s">
        <v>42</v>
      </c>
      <c r="M157" s="46" t="s">
        <v>42</v>
      </c>
      <c r="N157" s="46" t="s">
        <v>42</v>
      </c>
      <c r="O157" s="46" t="s">
        <v>42</v>
      </c>
      <c r="P157" s="46" t="s">
        <v>42</v>
      </c>
      <c r="Q157" s="380" t="s">
        <v>42</v>
      </c>
      <c r="R157" s="380">
        <v>5</v>
      </c>
      <c r="S157" s="9" t="s">
        <v>42</v>
      </c>
      <c r="T157" s="380"/>
      <c r="U157" s="25">
        <f>SUM(C157:T157)</f>
        <v>5</v>
      </c>
      <c r="V157" s="16">
        <f>COUNTIF(C157:T157,"&gt;0")</f>
        <v>1</v>
      </c>
      <c r="W157" s="273">
        <f>U157/V157</f>
        <v>5</v>
      </c>
      <c r="X157" s="170">
        <f>COUNTIF(C157:S157,"&gt;=200")</f>
        <v>0</v>
      </c>
      <c r="Y157" s="170">
        <f>COUNTIF(C157:S157,"&gt;=100")</f>
        <v>0</v>
      </c>
    </row>
    <row r="158" spans="1:25" ht="15.75">
      <c r="A158" s="20" t="s">
        <v>530</v>
      </c>
      <c r="B158" s="216" t="s">
        <v>580</v>
      </c>
      <c r="C158" s="33" t="s">
        <v>42</v>
      </c>
      <c r="D158" s="33" t="s">
        <v>42</v>
      </c>
      <c r="E158" s="33" t="s">
        <v>42</v>
      </c>
      <c r="F158" s="33" t="s">
        <v>42</v>
      </c>
      <c r="G158" s="33" t="s">
        <v>42</v>
      </c>
      <c r="H158" s="26" t="s">
        <v>42</v>
      </c>
      <c r="I158" s="26" t="s">
        <v>42</v>
      </c>
      <c r="J158" s="26" t="s">
        <v>42</v>
      </c>
      <c r="K158" s="152" t="s">
        <v>42</v>
      </c>
      <c r="L158" s="26" t="s">
        <v>42</v>
      </c>
      <c r="M158" s="46" t="s">
        <v>42</v>
      </c>
      <c r="N158" s="46" t="s">
        <v>42</v>
      </c>
      <c r="O158" s="46" t="s">
        <v>42</v>
      </c>
      <c r="P158" s="46" t="s">
        <v>42</v>
      </c>
      <c r="Q158" s="380" t="s">
        <v>42</v>
      </c>
      <c r="R158" s="380">
        <v>5</v>
      </c>
      <c r="S158" s="9" t="s">
        <v>42</v>
      </c>
      <c r="T158" s="380"/>
      <c r="U158" s="25">
        <f>SUM(C158:T158)</f>
        <v>5</v>
      </c>
      <c r="V158" s="16">
        <f>COUNTIF(C158:T158,"&gt;0")</f>
        <v>1</v>
      </c>
      <c r="W158" s="273">
        <f>U158/V158</f>
        <v>5</v>
      </c>
      <c r="X158" s="170">
        <f>COUNTIF(C158:S158,"&gt;=200")</f>
        <v>0</v>
      </c>
      <c r="Y158" s="170">
        <f>COUNTIF(C158:S158,"&gt;=100")</f>
        <v>0</v>
      </c>
    </row>
    <row r="159" spans="1:25" ht="15.75">
      <c r="A159" s="20" t="s">
        <v>534</v>
      </c>
      <c r="B159" s="518" t="s">
        <v>39</v>
      </c>
      <c r="C159" s="26" t="s">
        <v>42</v>
      </c>
      <c r="D159" s="26" t="s">
        <v>42</v>
      </c>
      <c r="E159" s="26" t="s">
        <v>42</v>
      </c>
      <c r="F159" s="26" t="s">
        <v>42</v>
      </c>
      <c r="G159" s="26">
        <v>3</v>
      </c>
      <c r="H159" s="26" t="s">
        <v>42</v>
      </c>
      <c r="I159" s="26" t="s">
        <v>42</v>
      </c>
      <c r="J159" s="26" t="s">
        <v>42</v>
      </c>
      <c r="K159" s="152" t="s">
        <v>42</v>
      </c>
      <c r="L159" s="26" t="s">
        <v>42</v>
      </c>
      <c r="M159" s="46" t="s">
        <v>42</v>
      </c>
      <c r="N159" s="46" t="s">
        <v>42</v>
      </c>
      <c r="O159" s="46" t="s">
        <v>42</v>
      </c>
      <c r="P159" s="46" t="s">
        <v>42</v>
      </c>
      <c r="Q159" s="46" t="s">
        <v>42</v>
      </c>
      <c r="R159" s="46" t="s">
        <v>42</v>
      </c>
      <c r="S159" s="9" t="s">
        <v>42</v>
      </c>
      <c r="T159" s="46"/>
      <c r="U159" s="25">
        <f>SUM(C159:T159)</f>
        <v>3</v>
      </c>
      <c r="V159" s="16">
        <f>COUNTIF(C159:T159,"&gt;0")</f>
        <v>1</v>
      </c>
      <c r="W159" s="273">
        <f>U159/V159</f>
        <v>3</v>
      </c>
      <c r="X159" s="170">
        <f>COUNTIF(C159:S159,"&gt;=200")</f>
        <v>0</v>
      </c>
      <c r="Y159" s="170">
        <f>COUNTIF(C159:S159,"&gt;=100")</f>
        <v>0</v>
      </c>
    </row>
    <row r="160" spans="1:25" ht="15.75">
      <c r="A160" s="20" t="s">
        <v>535</v>
      </c>
      <c r="B160" s="215" t="s">
        <v>120</v>
      </c>
      <c r="C160" s="33">
        <v>3</v>
      </c>
      <c r="D160" s="33" t="s">
        <v>42</v>
      </c>
      <c r="E160" s="33" t="s">
        <v>42</v>
      </c>
      <c r="F160" s="26" t="s">
        <v>42</v>
      </c>
      <c r="G160" s="26" t="s">
        <v>42</v>
      </c>
      <c r="H160" s="26" t="s">
        <v>42</v>
      </c>
      <c r="I160" s="26" t="s">
        <v>42</v>
      </c>
      <c r="J160" s="26" t="s">
        <v>42</v>
      </c>
      <c r="K160" s="152" t="s">
        <v>42</v>
      </c>
      <c r="L160" s="26" t="s">
        <v>42</v>
      </c>
      <c r="M160" s="46" t="s">
        <v>42</v>
      </c>
      <c r="N160" s="46" t="s">
        <v>42</v>
      </c>
      <c r="O160" s="46" t="s">
        <v>42</v>
      </c>
      <c r="P160" s="46" t="s">
        <v>42</v>
      </c>
      <c r="Q160" s="46" t="s">
        <v>42</v>
      </c>
      <c r="R160" s="46" t="s">
        <v>42</v>
      </c>
      <c r="S160" s="9" t="s">
        <v>42</v>
      </c>
      <c r="T160" s="46"/>
      <c r="U160" s="25">
        <f>SUM(C160:T160)</f>
        <v>3</v>
      </c>
      <c r="V160" s="16">
        <f>COUNTIF(C160:T160,"&gt;0")</f>
        <v>1</v>
      </c>
      <c r="W160" s="273">
        <f>U160/V160</f>
        <v>3</v>
      </c>
      <c r="X160" s="170">
        <f>COUNTIF(C160:S160,"&gt;=200")</f>
        <v>0</v>
      </c>
      <c r="Y160" s="170">
        <f>COUNTIF(C160:S160,"&gt;=100")</f>
        <v>0</v>
      </c>
    </row>
    <row r="161" spans="1:25" ht="15.75">
      <c r="A161" s="20" t="s">
        <v>536</v>
      </c>
      <c r="B161" s="215" t="s">
        <v>180</v>
      </c>
      <c r="C161" s="33" t="s">
        <v>42</v>
      </c>
      <c r="D161" s="33" t="s">
        <v>42</v>
      </c>
      <c r="E161" s="33" t="s">
        <v>42</v>
      </c>
      <c r="F161" s="33" t="s">
        <v>42</v>
      </c>
      <c r="G161" s="33" t="s">
        <v>42</v>
      </c>
      <c r="H161" s="26">
        <v>3</v>
      </c>
      <c r="I161" s="26" t="s">
        <v>42</v>
      </c>
      <c r="J161" s="26" t="s">
        <v>42</v>
      </c>
      <c r="K161" s="152" t="s">
        <v>42</v>
      </c>
      <c r="L161" s="26" t="s">
        <v>42</v>
      </c>
      <c r="M161" s="46" t="s">
        <v>42</v>
      </c>
      <c r="N161" s="46" t="s">
        <v>42</v>
      </c>
      <c r="O161" s="46" t="s">
        <v>42</v>
      </c>
      <c r="P161" s="46" t="s">
        <v>42</v>
      </c>
      <c r="Q161" s="46" t="s">
        <v>42</v>
      </c>
      <c r="R161" s="46" t="s">
        <v>42</v>
      </c>
      <c r="S161" s="9" t="s">
        <v>42</v>
      </c>
      <c r="T161" s="46"/>
      <c r="U161" s="25">
        <f>SUM(C161:T161)</f>
        <v>3</v>
      </c>
      <c r="V161" s="16">
        <f>COUNTIF(C161:T161,"&gt;0")</f>
        <v>1</v>
      </c>
      <c r="W161" s="273">
        <f>U161/V161</f>
        <v>3</v>
      </c>
      <c r="X161" s="170">
        <f>COUNTIF(C161:S161,"&gt;=200")</f>
        <v>0</v>
      </c>
      <c r="Y161" s="170">
        <f>COUNTIF(C161:S161,"&gt;=100")</f>
        <v>0</v>
      </c>
    </row>
    <row r="162" spans="1:25" ht="15.75">
      <c r="A162" s="20" t="s">
        <v>565</v>
      </c>
      <c r="B162" s="215" t="s">
        <v>181</v>
      </c>
      <c r="C162" s="33" t="s">
        <v>42</v>
      </c>
      <c r="D162" s="33" t="s">
        <v>42</v>
      </c>
      <c r="E162" s="33" t="s">
        <v>42</v>
      </c>
      <c r="F162" s="33" t="s">
        <v>42</v>
      </c>
      <c r="G162" s="33" t="s">
        <v>42</v>
      </c>
      <c r="H162" s="26">
        <v>3</v>
      </c>
      <c r="I162" s="26" t="s">
        <v>42</v>
      </c>
      <c r="J162" s="26" t="s">
        <v>42</v>
      </c>
      <c r="K162" s="152" t="s">
        <v>42</v>
      </c>
      <c r="L162" s="26" t="s">
        <v>42</v>
      </c>
      <c r="M162" s="46" t="s">
        <v>42</v>
      </c>
      <c r="N162" s="46" t="s">
        <v>42</v>
      </c>
      <c r="O162" s="46" t="s">
        <v>42</v>
      </c>
      <c r="P162" s="46" t="s">
        <v>42</v>
      </c>
      <c r="Q162" s="46" t="s">
        <v>42</v>
      </c>
      <c r="R162" s="46" t="s">
        <v>42</v>
      </c>
      <c r="S162" s="9" t="s">
        <v>42</v>
      </c>
      <c r="T162" s="46"/>
      <c r="U162" s="25">
        <f>SUM(C162:T162)</f>
        <v>3</v>
      </c>
      <c r="V162" s="16">
        <f>COUNTIF(C162:T162,"&gt;0")</f>
        <v>1</v>
      </c>
      <c r="W162" s="273">
        <f>U162/V162</f>
        <v>3</v>
      </c>
      <c r="X162" s="170">
        <f>COUNTIF(C162:S162,"&gt;=200")</f>
        <v>0</v>
      </c>
      <c r="Y162" s="170">
        <f>COUNTIF(C162:S162,"&gt;=100")</f>
        <v>0</v>
      </c>
    </row>
    <row r="163" spans="1:25" ht="15.75">
      <c r="A163" s="20" t="s">
        <v>566</v>
      </c>
      <c r="B163" s="215" t="s">
        <v>182</v>
      </c>
      <c r="C163" s="33" t="s">
        <v>42</v>
      </c>
      <c r="D163" s="33" t="s">
        <v>42</v>
      </c>
      <c r="E163" s="33" t="s">
        <v>42</v>
      </c>
      <c r="F163" s="33" t="s">
        <v>42</v>
      </c>
      <c r="G163" s="33" t="s">
        <v>42</v>
      </c>
      <c r="H163" s="26">
        <v>3</v>
      </c>
      <c r="I163" s="26" t="s">
        <v>42</v>
      </c>
      <c r="J163" s="26" t="s">
        <v>42</v>
      </c>
      <c r="K163" s="152" t="s">
        <v>42</v>
      </c>
      <c r="L163" s="26" t="s">
        <v>42</v>
      </c>
      <c r="M163" s="46" t="s">
        <v>42</v>
      </c>
      <c r="N163" s="46" t="s">
        <v>42</v>
      </c>
      <c r="O163" s="46" t="s">
        <v>42</v>
      </c>
      <c r="P163" s="46" t="s">
        <v>42</v>
      </c>
      <c r="Q163" s="46" t="s">
        <v>42</v>
      </c>
      <c r="R163" s="46" t="s">
        <v>42</v>
      </c>
      <c r="S163" s="9" t="s">
        <v>42</v>
      </c>
      <c r="T163" s="46"/>
      <c r="U163" s="25">
        <f>SUM(C163:T163)</f>
        <v>3</v>
      </c>
      <c r="V163" s="16">
        <f>COUNTIF(C163:T163,"&gt;0")</f>
        <v>1</v>
      </c>
      <c r="W163" s="273">
        <f>U163/V163</f>
        <v>3</v>
      </c>
      <c r="X163" s="170">
        <f>COUNTIF(C163:S163,"&gt;=200")</f>
        <v>0</v>
      </c>
      <c r="Y163" s="170">
        <f>COUNTIF(C163:S163,"&gt;=100")</f>
        <v>0</v>
      </c>
    </row>
    <row r="164" spans="1:25" ht="15.75">
      <c r="A164" s="20" t="s">
        <v>567</v>
      </c>
      <c r="B164" s="214" t="s">
        <v>441</v>
      </c>
      <c r="C164" s="33" t="s">
        <v>42</v>
      </c>
      <c r="D164" s="33" t="s">
        <v>42</v>
      </c>
      <c r="E164" s="33" t="s">
        <v>42</v>
      </c>
      <c r="F164" s="33" t="s">
        <v>42</v>
      </c>
      <c r="G164" s="33" t="s">
        <v>42</v>
      </c>
      <c r="H164" s="26" t="s">
        <v>42</v>
      </c>
      <c r="I164" s="26" t="s">
        <v>42</v>
      </c>
      <c r="J164" s="26" t="s">
        <v>42</v>
      </c>
      <c r="K164" s="152" t="s">
        <v>42</v>
      </c>
      <c r="L164" s="26" t="s">
        <v>42</v>
      </c>
      <c r="M164" s="405">
        <v>3</v>
      </c>
      <c r="N164" s="46" t="s">
        <v>42</v>
      </c>
      <c r="O164" s="46" t="s">
        <v>42</v>
      </c>
      <c r="P164" s="46" t="s">
        <v>42</v>
      </c>
      <c r="Q164" s="46" t="s">
        <v>42</v>
      </c>
      <c r="R164" s="46" t="s">
        <v>42</v>
      </c>
      <c r="S164" s="9" t="s">
        <v>42</v>
      </c>
      <c r="T164" s="46"/>
      <c r="U164" s="25">
        <f>SUM(C164:T164)</f>
        <v>3</v>
      </c>
      <c r="V164" s="16">
        <f>COUNTIF(C164:T164,"&gt;0")</f>
        <v>1</v>
      </c>
      <c r="W164" s="273">
        <f>U164/V164</f>
        <v>3</v>
      </c>
      <c r="X164" s="170">
        <f>COUNTIF(C164:S164,"&gt;=200")</f>
        <v>0</v>
      </c>
      <c r="Y164" s="170">
        <f>COUNTIF(C164:S164,"&gt;=100")</f>
        <v>0</v>
      </c>
    </row>
    <row r="165" spans="1:25" ht="15.75">
      <c r="A165" s="20" t="s">
        <v>568</v>
      </c>
      <c r="B165" s="342" t="s">
        <v>472</v>
      </c>
      <c r="C165" s="33" t="s">
        <v>42</v>
      </c>
      <c r="D165" s="33" t="s">
        <v>42</v>
      </c>
      <c r="E165" s="33" t="s">
        <v>42</v>
      </c>
      <c r="F165" s="33" t="s">
        <v>42</v>
      </c>
      <c r="G165" s="33" t="s">
        <v>42</v>
      </c>
      <c r="H165" s="26" t="s">
        <v>42</v>
      </c>
      <c r="I165" s="26" t="s">
        <v>42</v>
      </c>
      <c r="J165" s="26" t="s">
        <v>42</v>
      </c>
      <c r="K165" s="152" t="s">
        <v>42</v>
      </c>
      <c r="L165" s="26" t="s">
        <v>42</v>
      </c>
      <c r="M165" s="46" t="s">
        <v>42</v>
      </c>
      <c r="N165" s="46" t="s">
        <v>42</v>
      </c>
      <c r="O165" s="364">
        <v>3</v>
      </c>
      <c r="P165" s="46" t="s">
        <v>42</v>
      </c>
      <c r="Q165" s="364" t="s">
        <v>42</v>
      </c>
      <c r="R165" s="364" t="s">
        <v>42</v>
      </c>
      <c r="S165" s="9" t="s">
        <v>42</v>
      </c>
      <c r="T165" s="364"/>
      <c r="U165" s="25">
        <f>SUM(C165:T165)</f>
        <v>3</v>
      </c>
      <c r="V165" s="16">
        <f>COUNTIF(C165:T165,"&gt;0")</f>
        <v>1</v>
      </c>
      <c r="W165" s="273">
        <f>U165/V165</f>
        <v>3</v>
      </c>
      <c r="X165" s="170">
        <f>COUNTIF(C165:S165,"&gt;=200")</f>
        <v>0</v>
      </c>
      <c r="Y165" s="170">
        <f>COUNTIF(C165:S165,"&gt;=100")</f>
        <v>0</v>
      </c>
    </row>
    <row r="166" spans="1:25" ht="15.75">
      <c r="A166" s="20" t="s">
        <v>573</v>
      </c>
      <c r="B166" s="216" t="s">
        <v>574</v>
      </c>
      <c r="C166" s="33" t="s">
        <v>42</v>
      </c>
      <c r="D166" s="33" t="s">
        <v>42</v>
      </c>
      <c r="E166" s="33" t="s">
        <v>42</v>
      </c>
      <c r="F166" s="33" t="s">
        <v>42</v>
      </c>
      <c r="G166" s="33" t="s">
        <v>42</v>
      </c>
      <c r="H166" s="26" t="s">
        <v>42</v>
      </c>
      <c r="I166" s="26" t="s">
        <v>42</v>
      </c>
      <c r="J166" s="26" t="s">
        <v>42</v>
      </c>
      <c r="K166" s="152" t="s">
        <v>42</v>
      </c>
      <c r="L166" s="26" t="s">
        <v>42</v>
      </c>
      <c r="M166" s="46" t="s">
        <v>42</v>
      </c>
      <c r="N166" s="46" t="s">
        <v>42</v>
      </c>
      <c r="O166" s="46" t="s">
        <v>42</v>
      </c>
      <c r="P166" s="46" t="s">
        <v>42</v>
      </c>
      <c r="Q166" s="380" t="s">
        <v>42</v>
      </c>
      <c r="R166" s="380">
        <v>3</v>
      </c>
      <c r="S166" s="9" t="s">
        <v>42</v>
      </c>
      <c r="T166" s="380"/>
      <c r="U166" s="25">
        <f>SUM(C166:T166)</f>
        <v>3</v>
      </c>
      <c r="V166" s="16">
        <f>COUNTIF(C166:T166,"&gt;0")</f>
        <v>1</v>
      </c>
      <c r="W166" s="273">
        <f>U166/V166</f>
        <v>3</v>
      </c>
      <c r="X166" s="170">
        <f>COUNTIF(C166:S166,"&gt;=200")</f>
        <v>0</v>
      </c>
      <c r="Y166" s="170">
        <f>COUNTIF(C166:S166,"&gt;=100")</f>
        <v>0</v>
      </c>
    </row>
    <row r="167" spans="1:25" ht="15.75">
      <c r="A167" s="20" t="s">
        <v>576</v>
      </c>
      <c r="B167" s="215" t="s">
        <v>219</v>
      </c>
      <c r="C167" s="33" t="s">
        <v>42</v>
      </c>
      <c r="D167" s="33" t="s">
        <v>42</v>
      </c>
      <c r="E167" s="33" t="s">
        <v>42</v>
      </c>
      <c r="F167" s="33" t="s">
        <v>42</v>
      </c>
      <c r="G167" s="26" t="s">
        <v>42</v>
      </c>
      <c r="H167" s="26" t="s">
        <v>42</v>
      </c>
      <c r="I167" s="26" t="s">
        <v>42</v>
      </c>
      <c r="J167" s="26">
        <v>1</v>
      </c>
      <c r="K167" s="152" t="s">
        <v>42</v>
      </c>
      <c r="L167" s="26" t="s">
        <v>42</v>
      </c>
      <c r="M167" s="27" t="s">
        <v>42</v>
      </c>
      <c r="N167" s="46" t="s">
        <v>42</v>
      </c>
      <c r="O167" s="46" t="s">
        <v>42</v>
      </c>
      <c r="P167" s="46" t="s">
        <v>42</v>
      </c>
      <c r="Q167" s="46" t="s">
        <v>42</v>
      </c>
      <c r="R167" s="46" t="s">
        <v>42</v>
      </c>
      <c r="S167" s="9" t="s">
        <v>42</v>
      </c>
      <c r="T167" s="46"/>
      <c r="U167" s="25">
        <f>SUM(C167:T167)</f>
        <v>1</v>
      </c>
      <c r="V167" s="16">
        <f>COUNTIF(C167:T167,"&gt;0")</f>
        <v>1</v>
      </c>
      <c r="W167" s="273">
        <f>U167/V167</f>
        <v>1</v>
      </c>
      <c r="X167" s="170">
        <f>COUNTIF(C167:S167,"&gt;=200")</f>
        <v>0</v>
      </c>
      <c r="Y167" s="170">
        <f>COUNTIF(C167:S167,"&gt;=100")</f>
        <v>0</v>
      </c>
    </row>
    <row r="168" spans="1:25" ht="15.75">
      <c r="A168" s="20" t="s">
        <v>577</v>
      </c>
      <c r="B168" s="215" t="s">
        <v>141</v>
      </c>
      <c r="C168" s="33" t="s">
        <v>42</v>
      </c>
      <c r="D168" s="33" t="s">
        <v>42</v>
      </c>
      <c r="E168" s="33" t="s">
        <v>42</v>
      </c>
      <c r="F168" s="33">
        <v>1</v>
      </c>
      <c r="G168" s="26" t="s">
        <v>42</v>
      </c>
      <c r="H168" s="26" t="s">
        <v>42</v>
      </c>
      <c r="I168" s="26" t="s">
        <v>42</v>
      </c>
      <c r="J168" s="26" t="s">
        <v>42</v>
      </c>
      <c r="K168" s="152" t="s">
        <v>42</v>
      </c>
      <c r="L168" s="26" t="s">
        <v>42</v>
      </c>
      <c r="M168" s="46" t="s">
        <v>42</v>
      </c>
      <c r="N168" s="46" t="s">
        <v>42</v>
      </c>
      <c r="O168" s="46" t="s">
        <v>42</v>
      </c>
      <c r="P168" s="46" t="s">
        <v>42</v>
      </c>
      <c r="Q168" s="46" t="s">
        <v>42</v>
      </c>
      <c r="R168" s="46" t="s">
        <v>42</v>
      </c>
      <c r="S168" s="9" t="s">
        <v>42</v>
      </c>
      <c r="T168" s="46"/>
      <c r="U168" s="25">
        <f>SUM(C168:T168)</f>
        <v>1</v>
      </c>
      <c r="V168" s="16">
        <f>COUNTIF(C168:T168,"&gt;0")</f>
        <v>1</v>
      </c>
      <c r="W168" s="273">
        <f>U168/V168</f>
        <v>1</v>
      </c>
      <c r="X168" s="170">
        <f>COUNTIF(C168:S168,"&gt;=200")</f>
        <v>0</v>
      </c>
      <c r="Y168" s="170">
        <f>COUNTIF(C168:S168,"&gt;=100")</f>
        <v>0</v>
      </c>
    </row>
    <row r="169" spans="1:25" ht="15.75">
      <c r="A169" s="20" t="s">
        <v>581</v>
      </c>
      <c r="B169" s="215" t="s">
        <v>99</v>
      </c>
      <c r="C169" s="33" t="s">
        <v>42</v>
      </c>
      <c r="D169" s="33" t="s">
        <v>42</v>
      </c>
      <c r="E169" s="33">
        <v>1</v>
      </c>
      <c r="F169" s="26" t="s">
        <v>42</v>
      </c>
      <c r="G169" s="26" t="s">
        <v>42</v>
      </c>
      <c r="H169" s="26" t="s">
        <v>42</v>
      </c>
      <c r="I169" s="26" t="s">
        <v>42</v>
      </c>
      <c r="J169" s="26" t="s">
        <v>42</v>
      </c>
      <c r="K169" s="152" t="s">
        <v>42</v>
      </c>
      <c r="L169" s="26" t="s">
        <v>42</v>
      </c>
      <c r="M169" s="46" t="s">
        <v>42</v>
      </c>
      <c r="N169" s="46" t="s">
        <v>42</v>
      </c>
      <c r="O169" s="46" t="s">
        <v>42</v>
      </c>
      <c r="P169" s="46" t="s">
        <v>42</v>
      </c>
      <c r="Q169" s="46" t="s">
        <v>42</v>
      </c>
      <c r="R169" s="46" t="s">
        <v>42</v>
      </c>
      <c r="S169" s="9" t="s">
        <v>42</v>
      </c>
      <c r="T169" s="46"/>
      <c r="U169" s="25">
        <f>SUM(C169:T169)</f>
        <v>1</v>
      </c>
      <c r="V169" s="16">
        <f>COUNTIF(C169:T169,"&gt;0")</f>
        <v>1</v>
      </c>
      <c r="W169" s="273">
        <f>U169/V169</f>
        <v>1</v>
      </c>
      <c r="X169" s="170">
        <f>COUNTIF(C169:S169,"&gt;=200")</f>
        <v>0</v>
      </c>
      <c r="Y169" s="170">
        <f>COUNTIF(C169:S169,"&gt;=100")</f>
        <v>0</v>
      </c>
    </row>
    <row r="170" spans="1:25" ht="15.75">
      <c r="A170" s="20" t="s">
        <v>611</v>
      </c>
      <c r="B170" s="215" t="s">
        <v>163</v>
      </c>
      <c r="C170" s="33" t="s">
        <v>42</v>
      </c>
      <c r="D170" s="33" t="s">
        <v>42</v>
      </c>
      <c r="E170" s="33" t="s">
        <v>42</v>
      </c>
      <c r="F170" s="33" t="s">
        <v>42</v>
      </c>
      <c r="G170" s="33" t="s">
        <v>42</v>
      </c>
      <c r="H170" s="26" t="s">
        <v>42</v>
      </c>
      <c r="I170" s="26">
        <v>1</v>
      </c>
      <c r="J170" s="26" t="s">
        <v>42</v>
      </c>
      <c r="K170" s="152" t="s">
        <v>42</v>
      </c>
      <c r="L170" s="26" t="s">
        <v>42</v>
      </c>
      <c r="M170" s="46" t="s">
        <v>42</v>
      </c>
      <c r="N170" s="46" t="s">
        <v>42</v>
      </c>
      <c r="O170" s="46" t="s">
        <v>42</v>
      </c>
      <c r="P170" s="46" t="s">
        <v>42</v>
      </c>
      <c r="Q170" s="46" t="s">
        <v>42</v>
      </c>
      <c r="R170" s="46" t="s">
        <v>42</v>
      </c>
      <c r="S170" s="9" t="s">
        <v>42</v>
      </c>
      <c r="T170" s="46"/>
      <c r="U170" s="25">
        <f>SUM(C170:T170)</f>
        <v>1</v>
      </c>
      <c r="V170" s="16">
        <f>COUNTIF(C170:T170,"&gt;0")</f>
        <v>1</v>
      </c>
      <c r="W170" s="273">
        <f>U170/V170</f>
        <v>1</v>
      </c>
      <c r="X170" s="170">
        <f>COUNTIF(C170:S170,"&gt;=200")</f>
        <v>0</v>
      </c>
      <c r="Y170" s="170">
        <f>COUNTIF(C170:S170,"&gt;=100")</f>
        <v>0</v>
      </c>
    </row>
    <row r="171" spans="1:25" ht="15.75">
      <c r="A171" s="20" t="s">
        <v>629</v>
      </c>
      <c r="B171" s="216" t="s">
        <v>499</v>
      </c>
      <c r="C171" s="33" t="s">
        <v>42</v>
      </c>
      <c r="D171" s="33" t="s">
        <v>42</v>
      </c>
      <c r="E171" s="33" t="s">
        <v>42</v>
      </c>
      <c r="F171" s="33" t="s">
        <v>42</v>
      </c>
      <c r="G171" s="33" t="s">
        <v>42</v>
      </c>
      <c r="H171" s="26" t="s">
        <v>42</v>
      </c>
      <c r="I171" s="26" t="s">
        <v>42</v>
      </c>
      <c r="J171" s="26" t="s">
        <v>42</v>
      </c>
      <c r="K171" s="152" t="s">
        <v>42</v>
      </c>
      <c r="L171" s="26" t="s">
        <v>42</v>
      </c>
      <c r="M171" s="46" t="s">
        <v>42</v>
      </c>
      <c r="N171" s="46" t="s">
        <v>42</v>
      </c>
      <c r="O171" s="46" t="s">
        <v>42</v>
      </c>
      <c r="P171" s="46">
        <v>1</v>
      </c>
      <c r="Q171" s="380" t="s">
        <v>42</v>
      </c>
      <c r="R171" s="380" t="s">
        <v>42</v>
      </c>
      <c r="S171" s="9" t="s">
        <v>42</v>
      </c>
      <c r="T171" s="380"/>
      <c r="U171" s="25">
        <f>SUM(C171:T171)</f>
        <v>1</v>
      </c>
      <c r="V171" s="16">
        <f>COUNTIF(C171:T171,"&gt;0")</f>
        <v>1</v>
      </c>
      <c r="W171" s="273">
        <f>U171/V171</f>
        <v>1</v>
      </c>
      <c r="X171" s="170">
        <f>COUNTIF(C171:S171,"&gt;=200")</f>
        <v>0</v>
      </c>
      <c r="Y171" s="170">
        <f>COUNTIF(C171:S171,"&gt;=100")</f>
        <v>0</v>
      </c>
    </row>
    <row r="172" spans="1:25" ht="15.75">
      <c r="A172" s="20" t="s">
        <v>631</v>
      </c>
      <c r="B172" s="216" t="s">
        <v>509</v>
      </c>
      <c r="C172" s="33" t="s">
        <v>42</v>
      </c>
      <c r="D172" s="33" t="s">
        <v>42</v>
      </c>
      <c r="E172" s="33" t="s">
        <v>42</v>
      </c>
      <c r="F172" s="33" t="s">
        <v>42</v>
      </c>
      <c r="G172" s="33" t="s">
        <v>42</v>
      </c>
      <c r="H172" s="26" t="s">
        <v>42</v>
      </c>
      <c r="I172" s="26" t="s">
        <v>42</v>
      </c>
      <c r="J172" s="26" t="s">
        <v>42</v>
      </c>
      <c r="K172" s="152" t="s">
        <v>42</v>
      </c>
      <c r="L172" s="26" t="s">
        <v>42</v>
      </c>
      <c r="M172" s="46" t="s">
        <v>42</v>
      </c>
      <c r="N172" s="46" t="s">
        <v>42</v>
      </c>
      <c r="O172" s="46" t="s">
        <v>42</v>
      </c>
      <c r="P172" s="46">
        <v>1</v>
      </c>
      <c r="Q172" s="380" t="s">
        <v>42</v>
      </c>
      <c r="R172" s="380" t="s">
        <v>42</v>
      </c>
      <c r="S172" s="9" t="s">
        <v>42</v>
      </c>
      <c r="T172" s="380"/>
      <c r="U172" s="25">
        <f>SUM(C172:T172)</f>
        <v>1</v>
      </c>
      <c r="V172" s="16">
        <f>COUNTIF(C172:T172,"&gt;0")</f>
        <v>1</v>
      </c>
      <c r="W172" s="273">
        <f>U172/V172</f>
        <v>1</v>
      </c>
      <c r="X172" s="170">
        <f>COUNTIF(C172:S172,"&gt;=200")</f>
        <v>0</v>
      </c>
      <c r="Y172" s="170">
        <f>COUNTIF(C172:S172,"&gt;=100")</f>
        <v>0</v>
      </c>
    </row>
    <row r="173" spans="1:25" ht="15.75">
      <c r="A173" s="20" t="s">
        <v>634</v>
      </c>
      <c r="B173" s="216" t="s">
        <v>500</v>
      </c>
      <c r="C173" s="33" t="s">
        <v>42</v>
      </c>
      <c r="D173" s="33" t="s">
        <v>42</v>
      </c>
      <c r="E173" s="33" t="s">
        <v>42</v>
      </c>
      <c r="F173" s="33" t="s">
        <v>42</v>
      </c>
      <c r="G173" s="33" t="s">
        <v>42</v>
      </c>
      <c r="H173" s="26" t="s">
        <v>42</v>
      </c>
      <c r="I173" s="26" t="s">
        <v>42</v>
      </c>
      <c r="J173" s="26" t="s">
        <v>42</v>
      </c>
      <c r="K173" s="152" t="s">
        <v>42</v>
      </c>
      <c r="L173" s="26" t="s">
        <v>42</v>
      </c>
      <c r="M173" s="46" t="s">
        <v>42</v>
      </c>
      <c r="N173" s="46" t="s">
        <v>42</v>
      </c>
      <c r="O173" s="46" t="s">
        <v>42</v>
      </c>
      <c r="P173" s="46">
        <v>1</v>
      </c>
      <c r="Q173" s="380" t="s">
        <v>42</v>
      </c>
      <c r="R173" s="380" t="s">
        <v>42</v>
      </c>
      <c r="S173" s="9" t="s">
        <v>42</v>
      </c>
      <c r="T173" s="380"/>
      <c r="U173" s="25">
        <f>SUM(C173:T173)</f>
        <v>1</v>
      </c>
      <c r="V173" s="16">
        <f>COUNTIF(C173:T173,"&gt;0")</f>
        <v>1</v>
      </c>
      <c r="W173" s="273">
        <f>U173/V173</f>
        <v>1</v>
      </c>
      <c r="X173" s="170">
        <f>COUNTIF(C173:S173,"&gt;=200")</f>
        <v>0</v>
      </c>
      <c r="Y173" s="170">
        <f>COUNTIF(C173:S173,"&gt;=100")</f>
        <v>0</v>
      </c>
    </row>
    <row r="174" spans="1:25" ht="16.5" thickBot="1">
      <c r="A174" s="20" t="s">
        <v>636</v>
      </c>
      <c r="B174" s="215" t="s">
        <v>479</v>
      </c>
      <c r="C174" s="33" t="s">
        <v>42</v>
      </c>
      <c r="D174" s="33" t="s">
        <v>42</v>
      </c>
      <c r="E174" s="33" t="s">
        <v>42</v>
      </c>
      <c r="F174" s="33" t="s">
        <v>42</v>
      </c>
      <c r="G174" s="33" t="s">
        <v>42</v>
      </c>
      <c r="H174" s="26" t="s">
        <v>42</v>
      </c>
      <c r="I174" s="26" t="s">
        <v>42</v>
      </c>
      <c r="J174" s="26" t="s">
        <v>42</v>
      </c>
      <c r="K174" s="152" t="s">
        <v>42</v>
      </c>
      <c r="L174" s="26" t="s">
        <v>42</v>
      </c>
      <c r="M174" s="46" t="s">
        <v>42</v>
      </c>
      <c r="N174" s="46" t="s">
        <v>42</v>
      </c>
      <c r="O174" s="46" t="s">
        <v>42</v>
      </c>
      <c r="P174" s="46" t="s">
        <v>42</v>
      </c>
      <c r="Q174" s="364" t="s">
        <v>42</v>
      </c>
      <c r="R174" s="364" t="s">
        <v>42</v>
      </c>
      <c r="S174" s="9" t="s">
        <v>42</v>
      </c>
      <c r="T174" s="364"/>
      <c r="U174" s="25">
        <f>SUM(C174:T174)</f>
        <v>0</v>
      </c>
      <c r="V174" s="16">
        <f>COUNTIF(C174:T174,"&gt;0")</f>
        <v>0</v>
      </c>
      <c r="W174" s="273" t="e">
        <f>U174/V174</f>
        <v>#DIV/0!</v>
      </c>
      <c r="X174" s="170">
        <f>COUNTIF(C174:S174,"&gt;=200")</f>
        <v>0</v>
      </c>
      <c r="Y174" s="170">
        <f>COUNTIF(C174:S174,"&gt;=100")</f>
        <v>0</v>
      </c>
    </row>
    <row r="175" spans="1:25" ht="16.5" thickBot="1">
      <c r="A175" s="20"/>
      <c r="B175" s="118" t="s">
        <v>226</v>
      </c>
      <c r="C175" s="366">
        <f aca="true" t="shared" si="0" ref="C175:U175">SUM(C4:C174)</f>
        <v>1832</v>
      </c>
      <c r="D175" s="192">
        <f t="shared" si="0"/>
        <v>1216</v>
      </c>
      <c r="E175" s="193">
        <f t="shared" si="0"/>
        <v>1765</v>
      </c>
      <c r="F175" s="193">
        <f t="shared" si="0"/>
        <v>1828</v>
      </c>
      <c r="G175" s="192">
        <f t="shared" si="0"/>
        <v>1550</v>
      </c>
      <c r="H175" s="192">
        <f t="shared" si="0"/>
        <v>1507</v>
      </c>
      <c r="I175" s="192">
        <f t="shared" si="0"/>
        <v>1133</v>
      </c>
      <c r="J175" s="192">
        <f t="shared" si="0"/>
        <v>1126</v>
      </c>
      <c r="K175" s="192">
        <f t="shared" si="0"/>
        <v>1627</v>
      </c>
      <c r="L175" s="192">
        <f t="shared" si="0"/>
        <v>1589</v>
      </c>
      <c r="M175" s="192">
        <f t="shared" si="0"/>
        <v>1273</v>
      </c>
      <c r="N175" s="192">
        <f t="shared" si="0"/>
        <v>1262</v>
      </c>
      <c r="O175" s="334">
        <f t="shared" si="0"/>
        <v>1086</v>
      </c>
      <c r="P175" s="192">
        <f t="shared" si="0"/>
        <v>1108</v>
      </c>
      <c r="Q175" s="367">
        <f t="shared" si="0"/>
        <v>1157</v>
      </c>
      <c r="R175" s="367">
        <f t="shared" si="0"/>
        <v>1453</v>
      </c>
      <c r="S175" s="367">
        <f t="shared" si="0"/>
        <v>143</v>
      </c>
      <c r="T175" s="367">
        <f>SUM(T4:T174)</f>
        <v>1611</v>
      </c>
      <c r="U175" s="281">
        <f t="shared" si="0"/>
        <v>24266</v>
      </c>
      <c r="V175" s="32">
        <v>18</v>
      </c>
      <c r="W175" s="368">
        <f>U175/V175</f>
        <v>1348.111111111111</v>
      </c>
      <c r="X175" s="363">
        <f>SUM(X4:X174)</f>
        <v>5</v>
      </c>
      <c r="Y175" s="182">
        <f>SUM(Y4:Y174)</f>
        <v>90</v>
      </c>
    </row>
    <row r="176" spans="2:27" ht="16.5" thickBot="1">
      <c r="B176" s="369" t="s">
        <v>282</v>
      </c>
      <c r="C176" s="370">
        <f aca="true" t="shared" si="1" ref="C176:S176">COUNTIF(C4:C174,"&gt;0")</f>
        <v>32</v>
      </c>
      <c r="D176" s="371">
        <f t="shared" si="1"/>
        <v>28</v>
      </c>
      <c r="E176" s="371">
        <f t="shared" si="1"/>
        <v>26</v>
      </c>
      <c r="F176" s="371">
        <f t="shared" si="1"/>
        <v>24</v>
      </c>
      <c r="G176" s="372">
        <f t="shared" si="1"/>
        <v>21</v>
      </c>
      <c r="H176" s="371">
        <f t="shared" si="1"/>
        <v>26</v>
      </c>
      <c r="I176" s="371">
        <f t="shared" si="1"/>
        <v>27</v>
      </c>
      <c r="J176" s="371">
        <f t="shared" si="1"/>
        <v>25</v>
      </c>
      <c r="K176" s="373">
        <f t="shared" si="1"/>
        <v>26</v>
      </c>
      <c r="L176" s="373">
        <f t="shared" si="1"/>
        <v>23</v>
      </c>
      <c r="M176" s="373">
        <f t="shared" si="1"/>
        <v>30</v>
      </c>
      <c r="N176" s="373">
        <f t="shared" si="1"/>
        <v>22</v>
      </c>
      <c r="O176" s="373">
        <f t="shared" si="1"/>
        <v>25</v>
      </c>
      <c r="P176" s="373">
        <f t="shared" si="1"/>
        <v>23</v>
      </c>
      <c r="Q176" s="372">
        <f t="shared" si="1"/>
        <v>21</v>
      </c>
      <c r="R176" s="374">
        <f t="shared" si="1"/>
        <v>24</v>
      </c>
      <c r="S176" s="374">
        <f t="shared" si="1"/>
        <v>15</v>
      </c>
      <c r="T176" s="374">
        <f>COUNTIF(T4:T174,"&gt;0")</f>
        <v>19</v>
      </c>
      <c r="U176" s="375">
        <f>SUM(C176:R176)</f>
        <v>403</v>
      </c>
      <c r="V176" s="376"/>
      <c r="W176" s="377">
        <f>U176/V175</f>
        <v>22.38888888888889</v>
      </c>
      <c r="Y176" s="53" t="s">
        <v>333</v>
      </c>
      <c r="Z176" s="180"/>
      <c r="AA176" s="181"/>
    </row>
    <row r="177" spans="22:26" ht="15.75">
      <c r="V177" s="57" t="s">
        <v>224</v>
      </c>
      <c r="W177" s="365" t="s">
        <v>225</v>
      </c>
      <c r="X177" s="53" t="s">
        <v>332</v>
      </c>
      <c r="Y177" s="183"/>
      <c r="Z177" s="184"/>
    </row>
    <row r="178" ht="15.75"/>
  </sheetData>
  <sheetProtection/>
  <mergeCells count="4">
    <mergeCell ref="U2:W2"/>
    <mergeCell ref="X2:Y2"/>
    <mergeCell ref="C2:M2"/>
    <mergeCell ref="M1:O1"/>
  </mergeCells>
  <conditionalFormatting sqref="W4:W131 W174">
    <cfRule type="top10" priority="183" dxfId="149" stopIfTrue="1" rank="3"/>
    <cfRule type="colorScale" priority="1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R4 T4">
    <cfRule type="top10" priority="180" dxfId="150" stopIfTrue="1" rank="1"/>
  </conditionalFormatting>
  <conditionalFormatting sqref="C5:T5">
    <cfRule type="top10" priority="179" dxfId="150" stopIfTrue="1" rank="1"/>
  </conditionalFormatting>
  <conditionalFormatting sqref="C6:M6 O6 R6:T6">
    <cfRule type="top10" priority="178" dxfId="150" stopIfTrue="1" rank="1"/>
  </conditionalFormatting>
  <conditionalFormatting sqref="C7:T7">
    <cfRule type="top10" priority="177" dxfId="150" stopIfTrue="1" rank="1"/>
  </conditionalFormatting>
  <conditionalFormatting sqref="C8:T8">
    <cfRule type="top10" priority="176" dxfId="150" stopIfTrue="1" rank="1"/>
  </conditionalFormatting>
  <conditionalFormatting sqref="C10:T10">
    <cfRule type="top10" priority="175" dxfId="150" stopIfTrue="1" rank="1"/>
  </conditionalFormatting>
  <conditionalFormatting sqref="C12:T12">
    <cfRule type="top10" priority="174" dxfId="150" stopIfTrue="1" rank="1"/>
  </conditionalFormatting>
  <conditionalFormatting sqref="C17:O17 Q17:R17 T17">
    <cfRule type="top10" priority="173" dxfId="150" stopIfTrue="1" rank="1"/>
  </conditionalFormatting>
  <conditionalFormatting sqref="C18:T18">
    <cfRule type="top10" priority="172" dxfId="150" stopIfTrue="1" rank="1"/>
  </conditionalFormatting>
  <conditionalFormatting sqref="C19:T19">
    <cfRule type="top10" priority="171" dxfId="150" stopIfTrue="1" rank="1"/>
  </conditionalFormatting>
  <conditionalFormatting sqref="C21:T21">
    <cfRule type="top10" priority="169" dxfId="150" stopIfTrue="1" rank="1"/>
  </conditionalFormatting>
  <conditionalFormatting sqref="C22:R22 T22">
    <cfRule type="top10" priority="168" dxfId="150" stopIfTrue="1" rank="1"/>
  </conditionalFormatting>
  <conditionalFormatting sqref="C30:T30">
    <cfRule type="top10" priority="167" dxfId="150" stopIfTrue="1" rank="1"/>
  </conditionalFormatting>
  <conditionalFormatting sqref="C55:T55">
    <cfRule type="top10" priority="166" dxfId="150" stopIfTrue="1" rank="1"/>
  </conditionalFormatting>
  <conditionalFormatting sqref="C59:T59">
    <cfRule type="top10" priority="165" dxfId="150" stopIfTrue="1" rank="1"/>
  </conditionalFormatting>
  <conditionalFormatting sqref="C70:T70">
    <cfRule type="top10" priority="164" dxfId="150" stopIfTrue="1" rank="1"/>
  </conditionalFormatting>
  <conditionalFormatting sqref="C82:O82 R82 T82">
    <cfRule type="top10" priority="163" dxfId="150" stopIfTrue="1" rank="1"/>
  </conditionalFormatting>
  <conditionalFormatting sqref="C23:N23 R23:S23">
    <cfRule type="top10" priority="161" dxfId="151" stopIfTrue="1" rank="1"/>
  </conditionalFormatting>
  <conditionalFormatting sqref="C43:T43">
    <cfRule type="top10" priority="160" dxfId="151" stopIfTrue="1" rank="1"/>
  </conditionalFormatting>
  <conditionalFormatting sqref="C28:T28">
    <cfRule type="top10" priority="159" dxfId="151" stopIfTrue="1" rank="1"/>
  </conditionalFormatting>
  <conditionalFormatting sqref="C60:T60">
    <cfRule type="top10" priority="158" dxfId="151" stopIfTrue="1" rank="1"/>
  </conditionalFormatting>
  <conditionalFormatting sqref="C61:T61">
    <cfRule type="top10" priority="157" dxfId="151" stopIfTrue="1" rank="1"/>
  </conditionalFormatting>
  <conditionalFormatting sqref="C16:T16">
    <cfRule type="top10" priority="156" dxfId="151" stopIfTrue="1" rank="1"/>
  </conditionalFormatting>
  <conditionalFormatting sqref="C13:S13">
    <cfRule type="top10" priority="155" dxfId="151" stopIfTrue="1" rank="1"/>
  </conditionalFormatting>
  <conditionalFormatting sqref="C9:T9">
    <cfRule type="top10" priority="154" dxfId="151" stopIfTrue="1" rank="1"/>
  </conditionalFormatting>
  <conditionalFormatting sqref="C11:T11">
    <cfRule type="top10" priority="153" dxfId="151" stopIfTrue="1" rank="1"/>
  </conditionalFormatting>
  <conditionalFormatting sqref="W132:W133">
    <cfRule type="top10" priority="150" dxfId="149" stopIfTrue="1" rank="3"/>
    <cfRule type="colorScale" priority="15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6">
    <cfRule type="top10" priority="145" dxfId="150" stopIfTrue="1" rank="1"/>
  </conditionalFormatting>
  <conditionalFormatting sqref="C130:M131 O130:P131 Q152:R152 N132:N133 R130:R132 P146:R151 P135:P145 R136:T137 R135 T130:T135 R138:R145 T138:T152 P132 P133:R134 O132:O151 S138:S174">
    <cfRule type="top10" priority="192" dxfId="150" stopIfTrue="1" rank="1"/>
  </conditionalFormatting>
  <conditionalFormatting sqref="N134:N135">
    <cfRule type="top10" priority="197" dxfId="150" stopIfTrue="1" rank="1"/>
  </conditionalFormatting>
  <conditionalFormatting sqref="W134:W135">
    <cfRule type="top10" priority="201" dxfId="149" stopIfTrue="1" rank="3"/>
    <cfRule type="colorScale" priority="20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72:T72">
    <cfRule type="top10" priority="137" dxfId="150" stopIfTrue="1" rank="1"/>
  </conditionalFormatting>
  <conditionalFormatting sqref="C71:T71">
    <cfRule type="top10" priority="136" dxfId="150" stopIfTrue="1" rank="1"/>
  </conditionalFormatting>
  <conditionalFormatting sqref="C110:M110 O110:T110">
    <cfRule type="top10" priority="135" dxfId="150" stopIfTrue="1" rank="1"/>
  </conditionalFormatting>
  <conditionalFormatting sqref="C104:M104 O104 Q104:T104">
    <cfRule type="top10" priority="134" dxfId="150" stopIfTrue="1" rank="1"/>
  </conditionalFormatting>
  <conditionalFormatting sqref="C93:M93 P93 R93 T93">
    <cfRule type="top10" priority="133" dxfId="150" stopIfTrue="1" rank="1"/>
  </conditionalFormatting>
  <conditionalFormatting sqref="D44:T44">
    <cfRule type="top10" priority="132" dxfId="151" stopIfTrue="1" rank="1"/>
  </conditionalFormatting>
  <conditionalFormatting sqref="C45:T45">
    <cfRule type="top10" priority="131" dxfId="151" stopIfTrue="1" rank="1"/>
  </conditionalFormatting>
  <conditionalFormatting sqref="C46:T46">
    <cfRule type="top10" priority="130" dxfId="151" stopIfTrue="1" rank="1"/>
  </conditionalFormatting>
  <conditionalFormatting sqref="N136">
    <cfRule type="top10" priority="129" dxfId="150" stopIfTrue="1" rank="1"/>
  </conditionalFormatting>
  <conditionalFormatting sqref="N137:N139">
    <cfRule type="top10" priority="128" dxfId="150" stopIfTrue="1" rank="1"/>
  </conditionalFormatting>
  <conditionalFormatting sqref="W136:W137">
    <cfRule type="top10" priority="123" dxfId="149" stopIfTrue="1" rank="3"/>
    <cfRule type="colorScale" priority="1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38:W139">
    <cfRule type="top10" priority="117" dxfId="149" stopIfTrue="1" rank="3"/>
    <cfRule type="colorScale" priority="1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40">
    <cfRule type="top10" priority="115" dxfId="150" stopIfTrue="1" rank="1"/>
  </conditionalFormatting>
  <conditionalFormatting sqref="W140">
    <cfRule type="top10" priority="110" dxfId="149" stopIfTrue="1" rank="3"/>
    <cfRule type="colorScale" priority="1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41">
    <cfRule type="top10" priority="108" dxfId="150" stopIfTrue="1" rank="1"/>
  </conditionalFormatting>
  <conditionalFormatting sqref="W141">
    <cfRule type="top10" priority="103" dxfId="149" stopIfTrue="1" rank="3"/>
    <cfRule type="colorScale" priority="10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42">
    <cfRule type="top10" priority="101" dxfId="150" stopIfTrue="1" rank="1"/>
  </conditionalFormatting>
  <conditionalFormatting sqref="W142">
    <cfRule type="top10" priority="96" dxfId="149" stopIfTrue="1" rank="3"/>
    <cfRule type="colorScale" priority="9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43:N150">
    <cfRule type="top10" priority="94" dxfId="150" stopIfTrue="1" rank="1"/>
  </conditionalFormatting>
  <conditionalFormatting sqref="W143">
    <cfRule type="top10" priority="89" dxfId="149" stopIfTrue="1" rank="3"/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44:W148">
    <cfRule type="top10" priority="83" dxfId="149" stopIfTrue="1" rank="3"/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49:W150">
    <cfRule type="top10" priority="76" dxfId="149" stopIfTrue="1" rank="3"/>
    <cfRule type="colorScale" priority="7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51">
    <cfRule type="top10" priority="74" dxfId="150" stopIfTrue="1" rank="1"/>
  </conditionalFormatting>
  <conditionalFormatting sqref="W151">
    <cfRule type="top10" priority="68" dxfId="149" stopIfTrue="1" rank="3"/>
    <cfRule type="colorScale" priority="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52">
    <cfRule type="top10" priority="67" dxfId="150" stopIfTrue="1" rank="1"/>
  </conditionalFormatting>
  <conditionalFormatting sqref="O152">
    <cfRule type="top10" priority="66" dxfId="150" stopIfTrue="1" rank="1"/>
  </conditionalFormatting>
  <conditionalFormatting sqref="N152">
    <cfRule type="top10" priority="65" dxfId="150" stopIfTrue="1" rank="1"/>
  </conditionalFormatting>
  <conditionalFormatting sqref="W152">
    <cfRule type="top10" priority="59" dxfId="149" stopIfTrue="1" rank="3"/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53">
    <cfRule type="top10" priority="57" dxfId="150" stopIfTrue="1" rank="1"/>
  </conditionalFormatting>
  <conditionalFormatting sqref="O153">
    <cfRule type="top10" priority="56" dxfId="150" stopIfTrue="1" rank="1"/>
  </conditionalFormatting>
  <conditionalFormatting sqref="N153">
    <cfRule type="top10" priority="55" dxfId="150" stopIfTrue="1" rank="1"/>
  </conditionalFormatting>
  <conditionalFormatting sqref="O154">
    <cfRule type="top10" priority="48" dxfId="150" stopIfTrue="1" rank="1"/>
  </conditionalFormatting>
  <conditionalFormatting sqref="N154">
    <cfRule type="top10" priority="47" dxfId="150" stopIfTrue="1" rank="1"/>
  </conditionalFormatting>
  <conditionalFormatting sqref="P29">
    <cfRule type="top10" priority="46" dxfId="150" stopIfTrue="1" rank="1"/>
  </conditionalFormatting>
  <conditionalFormatting sqref="P73">
    <cfRule type="top10" priority="41" dxfId="150" stopIfTrue="1" rank="1"/>
  </conditionalFormatting>
  <conditionalFormatting sqref="P154:P156">
    <cfRule type="top10" priority="40" dxfId="150" stopIfTrue="1" rank="1"/>
  </conditionalFormatting>
  <conditionalFormatting sqref="P105">
    <cfRule type="top10" priority="39" dxfId="150" stopIfTrue="1" rank="1"/>
  </conditionalFormatting>
  <conditionalFormatting sqref="P6">
    <cfRule type="top10" priority="38" dxfId="151" stopIfTrue="1" rank="1"/>
  </conditionalFormatting>
  <conditionalFormatting sqref="O23">
    <cfRule type="top10" priority="36" dxfId="150" stopIfTrue="1" rank="1"/>
  </conditionalFormatting>
  <conditionalFormatting sqref="O155:O156">
    <cfRule type="top10" priority="35" dxfId="150" stopIfTrue="1" rank="1"/>
  </conditionalFormatting>
  <conditionalFormatting sqref="N155:N156">
    <cfRule type="top10" priority="34" dxfId="150" stopIfTrue="1" rank="1"/>
  </conditionalFormatting>
  <conditionalFormatting sqref="P157">
    <cfRule type="top10" priority="33" dxfId="150" stopIfTrue="1" rank="1"/>
  </conditionalFormatting>
  <conditionalFormatting sqref="O157">
    <cfRule type="top10" priority="32" dxfId="150" stopIfTrue="1" rank="1"/>
  </conditionalFormatting>
  <conditionalFormatting sqref="N157">
    <cfRule type="top10" priority="31" dxfId="150" stopIfTrue="1" rank="1"/>
  </conditionalFormatting>
  <conditionalFormatting sqref="C44">
    <cfRule type="top10" priority="30" dxfId="151" stopIfTrue="1" rank="1"/>
  </conditionalFormatting>
  <conditionalFormatting sqref="V4:V174">
    <cfRule type="colorScale" priority="20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4:X174">
    <cfRule type="top10" priority="208" dxfId="70" stopIfTrue="1" rank="1"/>
  </conditionalFormatting>
  <conditionalFormatting sqref="Y4:Y174">
    <cfRule type="top10" priority="210" dxfId="70" stopIfTrue="1" rank="1"/>
  </conditionalFormatting>
  <conditionalFormatting sqref="U4:U174">
    <cfRule type="iconSet" priority="212" dxfId="0">
      <iconSet iconSet="4TrafficLights">
        <cfvo type="percent" val="0"/>
        <cfvo type="num" val="100"/>
        <cfvo type="num" val="500"/>
        <cfvo type="num" val="1000"/>
      </iconSet>
    </cfRule>
  </conditionalFormatting>
  <conditionalFormatting sqref="Q153:R165 T153:T173 R166:R173">
    <cfRule type="top10" priority="214" dxfId="150" stopIfTrue="1" rank="1"/>
  </conditionalFormatting>
  <conditionalFormatting sqref="W153:W164">
    <cfRule type="top10" priority="215" dxfId="149" stopIfTrue="1" rank="3"/>
    <cfRule type="colorScale" priority="2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158:O164">
    <cfRule type="top10" priority="217" dxfId="150" stopIfTrue="1" rank="1"/>
  </conditionalFormatting>
  <conditionalFormatting sqref="N158:N164">
    <cfRule type="top10" priority="218" dxfId="150" stopIfTrue="1" rank="1"/>
  </conditionalFormatting>
  <conditionalFormatting sqref="P158:P165">
    <cfRule type="top10" priority="219" dxfId="150" stopIfTrue="1" rank="1"/>
  </conditionalFormatting>
  <conditionalFormatting sqref="Q6">
    <cfRule type="top10" priority="25" dxfId="150" stopIfTrue="1" rank="1"/>
  </conditionalFormatting>
  <conditionalFormatting sqref="O165 O174">
    <cfRule type="top10" priority="23" dxfId="150" stopIfTrue="1" rank="1"/>
  </conditionalFormatting>
  <conditionalFormatting sqref="N165 N174">
    <cfRule type="top10" priority="24" dxfId="150" stopIfTrue="1" rank="1"/>
  </conditionalFormatting>
  <conditionalFormatting sqref="W165:W173">
    <cfRule type="top10" priority="21" dxfId="149" stopIfTrue="1" rank="3"/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166:Q173">
    <cfRule type="top10" priority="15" dxfId="150" stopIfTrue="1" rank="1"/>
  </conditionalFormatting>
  <conditionalFormatting sqref="P166:P173">
    <cfRule type="top10" priority="16" dxfId="150" stopIfTrue="1" rank="1"/>
  </conditionalFormatting>
  <conditionalFormatting sqref="O166:O173">
    <cfRule type="top10" priority="13" dxfId="150" stopIfTrue="1" rank="1"/>
  </conditionalFormatting>
  <conditionalFormatting sqref="N166:N173">
    <cfRule type="top10" priority="14" dxfId="150" stopIfTrue="1" rank="1"/>
  </conditionalFormatting>
  <printOptions/>
  <pageMargins left="0.34" right="0.16" top="0.787401575" bottom="0.787401575" header="0.3" footer="0.3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D29" sqref="D29"/>
    </sheetView>
  </sheetViews>
  <sheetFormatPr defaultColWidth="9.00390625" defaultRowHeight="12.75"/>
  <cols>
    <col min="2" max="2" width="29.125" style="0" customWidth="1"/>
    <col min="3" max="3" width="4.00390625" style="0" customWidth="1"/>
    <col min="4" max="4" width="10.375" style="0" bestFit="1" customWidth="1"/>
    <col min="5" max="5" width="30.50390625" style="0" bestFit="1" customWidth="1"/>
  </cols>
  <sheetData>
    <row r="2" ht="13.5" thickBot="1"/>
    <row r="3" spans="2:5" ht="15" thickBot="1">
      <c r="B3" s="401" t="s">
        <v>614</v>
      </c>
      <c r="D3" s="177" t="s">
        <v>619</v>
      </c>
      <c r="E3" s="1" t="s">
        <v>620</v>
      </c>
    </row>
    <row r="5" spans="2:5" ht="14.25">
      <c r="B5" s="6" t="s">
        <v>600</v>
      </c>
      <c r="D5" s="431">
        <v>19</v>
      </c>
      <c r="E5" s="123"/>
    </row>
    <row r="6" spans="2:5" ht="14.25">
      <c r="B6" s="6" t="s">
        <v>601</v>
      </c>
      <c r="D6" s="431">
        <v>19</v>
      </c>
      <c r="E6" s="123"/>
    </row>
    <row r="7" spans="2:5" ht="14.25">
      <c r="B7" s="6" t="s">
        <v>544</v>
      </c>
      <c r="D7" s="431">
        <v>25</v>
      </c>
      <c r="E7" s="31"/>
    </row>
    <row r="8" spans="2:5" ht="14.25">
      <c r="B8" s="6" t="s">
        <v>594</v>
      </c>
      <c r="D8" s="431"/>
      <c r="E8" s="123"/>
    </row>
    <row r="9" spans="2:5" ht="14.25">
      <c r="B9" s="6" t="s">
        <v>596</v>
      </c>
      <c r="D9" s="431"/>
      <c r="E9" s="123"/>
    </row>
    <row r="10" spans="2:5" ht="14.25">
      <c r="B10" s="6" t="s">
        <v>545</v>
      </c>
      <c r="D10" s="431">
        <v>25</v>
      </c>
      <c r="E10" s="123" t="s">
        <v>540</v>
      </c>
    </row>
    <row r="11" spans="2:5" ht="14.25">
      <c r="B11" s="6" t="s">
        <v>547</v>
      </c>
      <c r="D11" s="431">
        <v>10</v>
      </c>
      <c r="E11" s="4"/>
    </row>
    <row r="12" spans="2:5" ht="14.25">
      <c r="B12" s="6" t="s">
        <v>548</v>
      </c>
      <c r="D12" s="431"/>
      <c r="E12" s="123"/>
    </row>
    <row r="13" spans="2:5" ht="14.25">
      <c r="B13" s="6" t="s">
        <v>549</v>
      </c>
      <c r="D13" s="431"/>
      <c r="E13" s="123"/>
    </row>
    <row r="14" spans="2:5" ht="14.25">
      <c r="B14" s="6" t="s">
        <v>550</v>
      </c>
      <c r="D14" s="402"/>
      <c r="E14" s="123"/>
    </row>
    <row r="15" spans="2:5" ht="14.25">
      <c r="B15" s="6" t="s">
        <v>552</v>
      </c>
      <c r="D15" s="431">
        <v>4</v>
      </c>
      <c r="E15" s="4"/>
    </row>
    <row r="16" spans="2:5" ht="14.25">
      <c r="B16" s="6" t="s">
        <v>553</v>
      </c>
      <c r="D16" s="431">
        <v>0</v>
      </c>
      <c r="E16" s="123"/>
    </row>
    <row r="17" spans="2:5" ht="14.25">
      <c r="B17" s="6" t="s">
        <v>554</v>
      </c>
      <c r="D17" s="431">
        <v>4</v>
      </c>
      <c r="E17" s="4"/>
    </row>
    <row r="18" spans="2:5" ht="14.25">
      <c r="B18" s="6" t="s">
        <v>292</v>
      </c>
      <c r="D18" s="431">
        <v>10</v>
      </c>
      <c r="E18" s="123" t="s">
        <v>23</v>
      </c>
    </row>
    <row r="19" spans="2:5" ht="14.25">
      <c r="B19" s="6" t="s">
        <v>299</v>
      </c>
      <c r="D19" s="431">
        <v>7</v>
      </c>
      <c r="E19" s="123" t="s">
        <v>638</v>
      </c>
    </row>
    <row r="20" spans="2:5" ht="14.25">
      <c r="B20" s="6" t="s">
        <v>295</v>
      </c>
      <c r="D20" s="431">
        <v>15</v>
      </c>
      <c r="E20" s="123" t="s">
        <v>632</v>
      </c>
    </row>
    <row r="21" spans="2:5" ht="14.25">
      <c r="B21" s="6" t="s">
        <v>558</v>
      </c>
      <c r="D21" s="431"/>
      <c r="E21" s="123"/>
    </row>
    <row r="22" spans="2:5" ht="14.25">
      <c r="B22" s="6" t="s">
        <v>560</v>
      </c>
      <c r="D22" s="431"/>
      <c r="E22" s="123"/>
    </row>
    <row r="23" spans="2:5" ht="14.25">
      <c r="B23" s="6" t="s">
        <v>562</v>
      </c>
      <c r="D23" s="431"/>
      <c r="E23" s="123"/>
    </row>
    <row r="24" spans="2:5" ht="14.25">
      <c r="B24" s="6" t="s">
        <v>427</v>
      </c>
      <c r="D24" s="431"/>
      <c r="E24" s="123"/>
    </row>
    <row r="25" spans="2:5" ht="14.25">
      <c r="B25" s="6" t="s">
        <v>291</v>
      </c>
      <c r="D25" s="431"/>
      <c r="E25" s="123"/>
    </row>
    <row r="26" spans="2:5" ht="12.75">
      <c r="B26" s="429" t="s">
        <v>591</v>
      </c>
      <c r="D26" s="439"/>
      <c r="E26" s="439"/>
    </row>
    <row r="27" spans="2:5" ht="12.75">
      <c r="B27" s="430" t="s">
        <v>588</v>
      </c>
      <c r="C27" s="226"/>
      <c r="D27" s="123"/>
      <c r="E27" s="123"/>
    </row>
    <row r="28" spans="2:5" ht="14.25">
      <c r="B28" s="430" t="s">
        <v>589</v>
      </c>
      <c r="C28" s="226"/>
      <c r="D28" s="431">
        <v>25</v>
      </c>
      <c r="E28" s="123" t="s">
        <v>630</v>
      </c>
    </row>
    <row r="29" spans="2:5" ht="14.25">
      <c r="B29" s="430" t="s">
        <v>590</v>
      </c>
      <c r="C29" s="226"/>
      <c r="D29" s="431">
        <v>19</v>
      </c>
      <c r="E29" s="123" t="s">
        <v>632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9"/>
  <sheetViews>
    <sheetView tabSelected="1" zoomScale="80" zoomScaleNormal="80" zoomScalePageLayoutView="0" workbookViewId="0" topLeftCell="A1">
      <selection activeCell="E175" sqref="E175"/>
    </sheetView>
  </sheetViews>
  <sheetFormatPr defaultColWidth="9.00390625" defaultRowHeight="12.75"/>
  <cols>
    <col min="1" max="1" width="5.125" style="0" customWidth="1"/>
    <col min="2" max="2" width="19.50390625" style="0" customWidth="1"/>
    <col min="3" max="3" width="13.75390625" style="0" customWidth="1"/>
    <col min="4" max="7" width="9.75390625" style="0" customWidth="1"/>
    <col min="8" max="9" width="10.50390625" style="0" customWidth="1"/>
    <col min="10" max="16" width="9.75390625" style="0" customWidth="1"/>
    <col min="17" max="20" width="10.50390625" style="0" customWidth="1"/>
    <col min="21" max="21" width="15.50390625" style="3" bestFit="1" customWidth="1"/>
    <col min="22" max="22" width="7.375" style="1" customWidth="1"/>
    <col min="23" max="23" width="19.00390625" style="1" customWidth="1"/>
    <col min="24" max="25" width="7.375" style="1" customWidth="1"/>
    <col min="26" max="26" width="7.00390625" style="0" customWidth="1"/>
    <col min="27" max="27" width="13.00390625" style="0" bestFit="1" customWidth="1"/>
  </cols>
  <sheetData>
    <row r="1" spans="2:20" ht="36" customHeight="1">
      <c r="B1" s="566" t="s">
        <v>613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</row>
    <row r="2" spans="2:27" ht="22.5" customHeight="1" thickBot="1">
      <c r="B2" s="12" t="s">
        <v>51</v>
      </c>
      <c r="C2" s="560" t="s">
        <v>138</v>
      </c>
      <c r="D2" s="561"/>
      <c r="E2" s="561"/>
      <c r="F2" s="561"/>
      <c r="G2" s="561"/>
      <c r="H2" s="561"/>
      <c r="I2" s="561"/>
      <c r="J2" s="561"/>
      <c r="K2" s="561"/>
      <c r="L2" s="561"/>
      <c r="M2" s="562"/>
      <c r="N2" s="347"/>
      <c r="O2" s="347"/>
      <c r="P2" s="347"/>
      <c r="Q2" s="347"/>
      <c r="R2" s="347"/>
      <c r="S2" s="347"/>
      <c r="T2" s="347"/>
      <c r="U2" s="560" t="s">
        <v>140</v>
      </c>
      <c r="V2" s="561"/>
      <c r="W2" s="561"/>
      <c r="X2" s="560" t="s">
        <v>329</v>
      </c>
      <c r="Y2" s="561"/>
      <c r="Z2" s="562"/>
      <c r="AA2" t="s">
        <v>231</v>
      </c>
    </row>
    <row r="3" spans="2:29" ht="15">
      <c r="B3" s="5" t="s">
        <v>0</v>
      </c>
      <c r="C3" s="5" t="s">
        <v>45</v>
      </c>
      <c r="D3" s="5" t="s">
        <v>46</v>
      </c>
      <c r="E3" s="5" t="s">
        <v>47</v>
      </c>
      <c r="F3" s="39" t="s">
        <v>48</v>
      </c>
      <c r="G3" s="5" t="s">
        <v>49</v>
      </c>
      <c r="H3" s="5" t="s">
        <v>148</v>
      </c>
      <c r="I3" s="5" t="s">
        <v>150</v>
      </c>
      <c r="J3" s="5" t="s">
        <v>191</v>
      </c>
      <c r="K3" s="5" t="s">
        <v>228</v>
      </c>
      <c r="L3" s="5" t="s">
        <v>349</v>
      </c>
      <c r="M3" s="5" t="s">
        <v>413</v>
      </c>
      <c r="N3" s="5" t="s">
        <v>448</v>
      </c>
      <c r="O3" s="5" t="s">
        <v>466</v>
      </c>
      <c r="P3" s="5" t="s">
        <v>496</v>
      </c>
      <c r="Q3" s="5" t="s">
        <v>517</v>
      </c>
      <c r="R3" s="5" t="s">
        <v>564</v>
      </c>
      <c r="S3" s="5" t="s">
        <v>605</v>
      </c>
      <c r="T3" s="207" t="s">
        <v>614</v>
      </c>
      <c r="U3" s="13" t="s">
        <v>50</v>
      </c>
      <c r="V3" s="5" t="s">
        <v>146</v>
      </c>
      <c r="W3" s="163" t="s">
        <v>147</v>
      </c>
      <c r="X3" s="285">
        <v>300</v>
      </c>
      <c r="Y3" s="285">
        <v>200</v>
      </c>
      <c r="Z3" s="286">
        <v>100</v>
      </c>
      <c r="AA3" s="563" t="s">
        <v>363</v>
      </c>
      <c r="AB3" s="564"/>
      <c r="AC3" s="565"/>
    </row>
    <row r="4" spans="1:29" ht="15">
      <c r="A4" s="15" t="s">
        <v>1</v>
      </c>
      <c r="B4" s="10" t="s">
        <v>21</v>
      </c>
      <c r="C4" s="11">
        <v>244</v>
      </c>
      <c r="D4" s="11">
        <v>233</v>
      </c>
      <c r="E4" s="37">
        <v>179</v>
      </c>
      <c r="F4" s="385">
        <v>268</v>
      </c>
      <c r="G4" s="59">
        <v>233</v>
      </c>
      <c r="H4" s="15">
        <v>175</v>
      </c>
      <c r="I4" s="5">
        <v>150</v>
      </c>
      <c r="J4" s="11">
        <v>172</v>
      </c>
      <c r="K4" s="15">
        <v>194</v>
      </c>
      <c r="L4" s="15">
        <v>212</v>
      </c>
      <c r="M4" s="15">
        <v>158</v>
      </c>
      <c r="N4" s="15">
        <v>176</v>
      </c>
      <c r="O4" s="15">
        <v>129</v>
      </c>
      <c r="P4" s="5">
        <v>2</v>
      </c>
      <c r="Q4" s="15">
        <v>163</v>
      </c>
      <c r="R4" s="404">
        <v>215</v>
      </c>
      <c r="S4" s="404">
        <v>27</v>
      </c>
      <c r="T4" s="444">
        <v>181</v>
      </c>
      <c r="U4" s="14">
        <f>SUM(C4:T4)</f>
        <v>3111</v>
      </c>
      <c r="V4" s="16">
        <f>COUNTIF(C4:T4,"&gt;0")</f>
        <v>18</v>
      </c>
      <c r="W4" s="224">
        <f>U4/V4</f>
        <v>172.83333333333334</v>
      </c>
      <c r="X4" s="170">
        <f>COUNTIF(C4:T4,"&gt;=300")</f>
        <v>0</v>
      </c>
      <c r="Y4" s="155">
        <f>COUNTIF(C4:T4,"&gt;=200")</f>
        <v>6</v>
      </c>
      <c r="Z4" s="155">
        <f>COUNTIF(C4:T4,"&gt;=100")</f>
        <v>16</v>
      </c>
      <c r="AA4" s="350">
        <f>U4+'Body celkem'!U4</f>
        <v>5446</v>
      </c>
      <c r="AB4" s="244" t="s">
        <v>1</v>
      </c>
      <c r="AC4" s="120" t="s">
        <v>407</v>
      </c>
    </row>
    <row r="5" spans="1:29" ht="15">
      <c r="A5" s="15" t="s">
        <v>2</v>
      </c>
      <c r="B5" s="10" t="s">
        <v>24</v>
      </c>
      <c r="C5" s="15">
        <v>196</v>
      </c>
      <c r="D5" s="9">
        <v>85</v>
      </c>
      <c r="E5" s="45">
        <v>127</v>
      </c>
      <c r="F5" s="15">
        <v>254</v>
      </c>
      <c r="G5" s="38">
        <v>227</v>
      </c>
      <c r="H5" s="11">
        <v>221</v>
      </c>
      <c r="I5" s="11">
        <v>202</v>
      </c>
      <c r="J5" s="15">
        <v>158</v>
      </c>
      <c r="K5" s="9">
        <v>174</v>
      </c>
      <c r="L5" s="383">
        <v>304</v>
      </c>
      <c r="M5" s="15">
        <v>175</v>
      </c>
      <c r="N5" s="311">
        <v>180</v>
      </c>
      <c r="O5" s="305">
        <v>136</v>
      </c>
      <c r="P5" s="305">
        <v>126</v>
      </c>
      <c r="Q5" s="9" t="s">
        <v>42</v>
      </c>
      <c r="R5" s="9" t="s">
        <v>42</v>
      </c>
      <c r="S5" s="9" t="s">
        <v>42</v>
      </c>
      <c r="T5" s="9"/>
      <c r="U5" s="14">
        <f>SUM(C5:T5)</f>
        <v>2565</v>
      </c>
      <c r="V5" s="16">
        <f>COUNTIF(C5:T5,"&gt;0")</f>
        <v>14</v>
      </c>
      <c r="W5" s="224">
        <f>U5/V5</f>
        <v>183.21428571428572</v>
      </c>
      <c r="X5" s="170">
        <f>COUNTIF(C5:T5,"&gt;=300")</f>
        <v>1</v>
      </c>
      <c r="Y5" s="155">
        <f>COUNTIF(C5:T5,"&gt;=200")</f>
        <v>5</v>
      </c>
      <c r="Z5" s="155">
        <f>COUNTIF(C5:T5,"&gt;=100")</f>
        <v>13</v>
      </c>
      <c r="AA5" s="323">
        <f>U5+'Body celkem'!U6</f>
        <v>4324</v>
      </c>
      <c r="AB5" s="243" t="s">
        <v>2</v>
      </c>
      <c r="AC5" s="2"/>
    </row>
    <row r="6" spans="1:29" ht="15">
      <c r="A6" s="15" t="s">
        <v>3</v>
      </c>
      <c r="B6" s="10" t="s">
        <v>23</v>
      </c>
      <c r="C6" s="9">
        <v>19</v>
      </c>
      <c r="D6" s="41">
        <v>59</v>
      </c>
      <c r="E6" s="9">
        <v>101</v>
      </c>
      <c r="F6" s="68">
        <v>192</v>
      </c>
      <c r="G6" s="318">
        <v>217</v>
      </c>
      <c r="H6" s="5">
        <v>18</v>
      </c>
      <c r="I6" s="15">
        <v>158</v>
      </c>
      <c r="J6" s="9">
        <v>64</v>
      </c>
      <c r="K6" s="9">
        <v>44</v>
      </c>
      <c r="L6" s="9">
        <v>41</v>
      </c>
      <c r="M6" s="9">
        <v>18</v>
      </c>
      <c r="N6" s="9">
        <v>158</v>
      </c>
      <c r="O6" s="9">
        <v>113</v>
      </c>
      <c r="P6" s="305">
        <v>122</v>
      </c>
      <c r="Q6" s="9">
        <v>157</v>
      </c>
      <c r="R6" s="9">
        <v>121</v>
      </c>
      <c r="S6" s="9">
        <v>6</v>
      </c>
      <c r="T6" s="444">
        <v>146</v>
      </c>
      <c r="U6" s="14">
        <f>SUM(C6:T6)</f>
        <v>1754</v>
      </c>
      <c r="V6" s="16">
        <f>COUNTIF(C6:T6,"&gt;0")</f>
        <v>18</v>
      </c>
      <c r="W6" s="224">
        <f>U6/V6</f>
        <v>97.44444444444444</v>
      </c>
      <c r="X6" s="170">
        <f>COUNTIF(C6:T6,"&gt;=300")</f>
        <v>0</v>
      </c>
      <c r="Y6" s="155">
        <f>COUNTIF(C6:T6,"&gt;=200")</f>
        <v>1</v>
      </c>
      <c r="Z6" s="155">
        <f>COUNTIF(C6:T6,"&gt;=100")</f>
        <v>10</v>
      </c>
      <c r="AA6" s="506">
        <f>U6+'Body celkem'!U5</f>
        <v>3752</v>
      </c>
      <c r="AB6" s="496" t="s">
        <v>3</v>
      </c>
      <c r="AC6" s="120" t="s">
        <v>407</v>
      </c>
    </row>
    <row r="7" spans="1:29" ht="15">
      <c r="A7" s="15" t="s">
        <v>4</v>
      </c>
      <c r="B7" s="10" t="s">
        <v>26</v>
      </c>
      <c r="C7" s="46">
        <v>34</v>
      </c>
      <c r="D7" s="9">
        <v>29</v>
      </c>
      <c r="E7" s="43">
        <v>72</v>
      </c>
      <c r="F7" s="41">
        <v>56</v>
      </c>
      <c r="G7" s="9">
        <v>56</v>
      </c>
      <c r="H7" s="42">
        <v>52</v>
      </c>
      <c r="I7" s="9">
        <v>121</v>
      </c>
      <c r="J7" s="293">
        <v>131</v>
      </c>
      <c r="K7" s="9">
        <v>91</v>
      </c>
      <c r="L7" s="353">
        <v>144</v>
      </c>
      <c r="M7" s="9">
        <v>83</v>
      </c>
      <c r="N7" s="9">
        <v>141</v>
      </c>
      <c r="O7" s="9">
        <v>69</v>
      </c>
      <c r="P7" s="9">
        <v>58</v>
      </c>
      <c r="Q7" s="9">
        <v>62</v>
      </c>
      <c r="R7" s="9">
        <v>38</v>
      </c>
      <c r="S7" s="15">
        <v>12</v>
      </c>
      <c r="T7" s="451">
        <v>35</v>
      </c>
      <c r="U7" s="14">
        <f>SUM(C7:T7)</f>
        <v>1284</v>
      </c>
      <c r="V7" s="16">
        <f>COUNTIF(C7:T7,"&gt;0")</f>
        <v>18</v>
      </c>
      <c r="W7" s="224">
        <f>U7/V7</f>
        <v>71.33333333333333</v>
      </c>
      <c r="X7" s="170">
        <f>COUNTIF(C7:T7,"&gt;=300")</f>
        <v>0</v>
      </c>
      <c r="Y7" s="155">
        <f>COUNTIF(C7:T7,"&gt;=200")</f>
        <v>0</v>
      </c>
      <c r="Z7" s="155">
        <f>COUNTIF(C7:T7,"&gt;=100")</f>
        <v>4</v>
      </c>
      <c r="AA7" s="507">
        <f>U7+'Body celkem'!U7</f>
        <v>2685</v>
      </c>
      <c r="AB7" s="60" t="s">
        <v>4</v>
      </c>
      <c r="AC7" s="120" t="s">
        <v>407</v>
      </c>
    </row>
    <row r="8" spans="1:29" ht="17.25">
      <c r="A8" s="15" t="s">
        <v>5</v>
      </c>
      <c r="B8" s="47" t="s">
        <v>44</v>
      </c>
      <c r="C8" s="9" t="s">
        <v>42</v>
      </c>
      <c r="D8" s="42">
        <v>8</v>
      </c>
      <c r="E8" s="9" t="s">
        <v>42</v>
      </c>
      <c r="F8" s="46" t="s">
        <v>42</v>
      </c>
      <c r="G8" s="43">
        <v>10</v>
      </c>
      <c r="H8" s="9">
        <v>34</v>
      </c>
      <c r="I8" s="9">
        <v>112</v>
      </c>
      <c r="J8" s="9">
        <v>8</v>
      </c>
      <c r="K8" s="11">
        <v>276</v>
      </c>
      <c r="L8" s="395">
        <v>331</v>
      </c>
      <c r="M8" s="9">
        <v>51</v>
      </c>
      <c r="N8" s="15">
        <v>168</v>
      </c>
      <c r="O8" s="42" t="s">
        <v>42</v>
      </c>
      <c r="P8" s="42" t="s">
        <v>42</v>
      </c>
      <c r="Q8" s="42" t="s">
        <v>42</v>
      </c>
      <c r="R8" s="42" t="s">
        <v>42</v>
      </c>
      <c r="S8" s="42" t="s">
        <v>42</v>
      </c>
      <c r="T8" s="42"/>
      <c r="U8" s="14">
        <f>SUM(C8:T8)</f>
        <v>998</v>
      </c>
      <c r="V8" s="16">
        <f>COUNTIF(C8:T8,"&gt;0")</f>
        <v>9</v>
      </c>
      <c r="W8" s="224">
        <f>U8/V8</f>
        <v>110.88888888888889</v>
      </c>
      <c r="X8" s="170">
        <f>COUNTIF(C8:T8,"&gt;=300")</f>
        <v>1</v>
      </c>
      <c r="Y8" s="155">
        <f>COUNTIF(C8:T8,"&gt;=200")</f>
        <v>2</v>
      </c>
      <c r="Z8" s="155">
        <f>COUNTIF(C8:T8,"&gt;=100")</f>
        <v>4</v>
      </c>
      <c r="AA8" s="324">
        <f>U8+'Body celkem'!U12</f>
        <v>1721</v>
      </c>
      <c r="AB8" s="476" t="s">
        <v>7</v>
      </c>
      <c r="AC8" s="315"/>
    </row>
    <row r="9" spans="1:29" ht="15">
      <c r="A9" s="15" t="s">
        <v>6</v>
      </c>
      <c r="B9" s="10" t="s">
        <v>28</v>
      </c>
      <c r="C9" s="43">
        <v>100</v>
      </c>
      <c r="D9" s="9">
        <v>77</v>
      </c>
      <c r="E9" s="41">
        <v>7</v>
      </c>
      <c r="F9" s="9">
        <v>7</v>
      </c>
      <c r="G9" s="42">
        <v>37</v>
      </c>
      <c r="H9" s="9">
        <v>58</v>
      </c>
      <c r="I9" s="293">
        <v>156</v>
      </c>
      <c r="J9" s="46">
        <v>92</v>
      </c>
      <c r="K9" s="9">
        <v>54</v>
      </c>
      <c r="L9" s="9">
        <v>29</v>
      </c>
      <c r="M9" s="9">
        <v>137</v>
      </c>
      <c r="N9" s="9">
        <v>107</v>
      </c>
      <c r="O9" s="9">
        <v>69</v>
      </c>
      <c r="P9" s="9">
        <v>38</v>
      </c>
      <c r="Q9" s="9" t="s">
        <v>42</v>
      </c>
      <c r="R9" s="9" t="s">
        <v>42</v>
      </c>
      <c r="S9" s="9" t="s">
        <v>42</v>
      </c>
      <c r="T9" s="9"/>
      <c r="U9" s="14">
        <f>SUM(C9:T9)</f>
        <v>968</v>
      </c>
      <c r="V9" s="16">
        <f>COUNTIF(C9:T9,"&gt;0")</f>
        <v>14</v>
      </c>
      <c r="W9" s="224">
        <f>U9/V9</f>
        <v>69.14285714285714</v>
      </c>
      <c r="X9" s="170">
        <f>COUNTIF(C9:T9,"&gt;=300")</f>
        <v>0</v>
      </c>
      <c r="Y9" s="155">
        <f>COUNTIF(C9:T9,"&gt;=200")</f>
        <v>0</v>
      </c>
      <c r="Z9" s="155">
        <f>COUNTIF(C9:T9,"&gt;=100")</f>
        <v>4</v>
      </c>
      <c r="AA9" s="325">
        <f>U9+'Body celkem'!U9</f>
        <v>1959</v>
      </c>
      <c r="AB9" s="476" t="s">
        <v>6</v>
      </c>
      <c r="AC9" s="315"/>
    </row>
    <row r="10" spans="1:29" ht="15">
      <c r="A10" s="15" t="s">
        <v>7</v>
      </c>
      <c r="B10" s="10" t="s">
        <v>29</v>
      </c>
      <c r="C10" s="46" t="s">
        <v>42</v>
      </c>
      <c r="D10" s="9" t="s">
        <v>42</v>
      </c>
      <c r="E10" s="352">
        <v>215</v>
      </c>
      <c r="F10" s="43">
        <v>181</v>
      </c>
      <c r="G10" s="9">
        <v>179</v>
      </c>
      <c r="H10" s="15">
        <v>165</v>
      </c>
      <c r="I10" s="41">
        <v>88</v>
      </c>
      <c r="J10" s="9">
        <v>67</v>
      </c>
      <c r="K10" s="42" t="s">
        <v>42</v>
      </c>
      <c r="L10" s="42" t="s">
        <v>42</v>
      </c>
      <c r="M10" s="42" t="s">
        <v>42</v>
      </c>
      <c r="N10" s="42" t="s">
        <v>42</v>
      </c>
      <c r="O10" s="42" t="s">
        <v>42</v>
      </c>
      <c r="P10" s="42" t="s">
        <v>42</v>
      </c>
      <c r="Q10" s="42" t="s">
        <v>42</v>
      </c>
      <c r="R10" s="42" t="s">
        <v>42</v>
      </c>
      <c r="S10" s="42" t="s">
        <v>42</v>
      </c>
      <c r="T10" s="42"/>
      <c r="U10" s="14">
        <f>SUM(C10:T10)</f>
        <v>895</v>
      </c>
      <c r="V10" s="16">
        <f>COUNTIF(C10:T10,"&gt;0")</f>
        <v>6</v>
      </c>
      <c r="W10" s="224">
        <f>U10/V10</f>
        <v>149.16666666666666</v>
      </c>
      <c r="X10" s="170">
        <f>COUNTIF(C10:T10,"&gt;=300")</f>
        <v>0</v>
      </c>
      <c r="Y10" s="155">
        <f>COUNTIF(C10:T10,"&gt;=200")</f>
        <v>1</v>
      </c>
      <c r="Z10" s="155">
        <f>COUNTIF(C10:T10,"&gt;=100")</f>
        <v>4</v>
      </c>
      <c r="AA10" s="326">
        <f>U10+'Body celkem'!U11</f>
        <v>1631</v>
      </c>
      <c r="AB10" s="476" t="s">
        <v>8</v>
      </c>
      <c r="AC10" s="315"/>
    </row>
    <row r="11" spans="1:29" ht="15">
      <c r="A11" s="15" t="s">
        <v>8</v>
      </c>
      <c r="B11" s="314" t="s">
        <v>40</v>
      </c>
      <c r="C11" s="23">
        <v>18</v>
      </c>
      <c r="D11" s="302">
        <v>6</v>
      </c>
      <c r="E11" s="23">
        <v>47</v>
      </c>
      <c r="F11" s="23">
        <v>75</v>
      </c>
      <c r="G11" s="23">
        <v>17</v>
      </c>
      <c r="H11" s="23">
        <v>70</v>
      </c>
      <c r="I11" s="225">
        <v>108</v>
      </c>
      <c r="J11" s="156">
        <v>67</v>
      </c>
      <c r="K11" s="23">
        <v>99</v>
      </c>
      <c r="L11" s="354">
        <v>155</v>
      </c>
      <c r="M11" s="23">
        <v>63</v>
      </c>
      <c r="N11" s="23">
        <v>66</v>
      </c>
      <c r="O11" s="23">
        <v>16</v>
      </c>
      <c r="P11" s="23" t="s">
        <v>42</v>
      </c>
      <c r="Q11" s="23" t="s">
        <v>42</v>
      </c>
      <c r="R11" s="23" t="s">
        <v>42</v>
      </c>
      <c r="S11" s="23" t="s">
        <v>42</v>
      </c>
      <c r="T11" s="23"/>
      <c r="U11" s="14">
        <f>SUM(C11:T11)</f>
        <v>807</v>
      </c>
      <c r="V11" s="16">
        <f>COUNTIF(C11:T11,"&gt;0")</f>
        <v>13</v>
      </c>
      <c r="W11" s="224">
        <f>U11/V11</f>
        <v>62.07692307692308</v>
      </c>
      <c r="X11" s="170">
        <f>COUNTIF(C11:T11,"&gt;=300")</f>
        <v>0</v>
      </c>
      <c r="Y11" s="155">
        <f>COUNTIF(C11:T11,"&gt;=200")</f>
        <v>0</v>
      </c>
      <c r="Z11" s="155">
        <f>COUNTIF(C11:T11,"&gt;=100")</f>
        <v>2</v>
      </c>
      <c r="AA11" s="343">
        <f>U11+'Body celkem'!U8</f>
        <v>1982</v>
      </c>
      <c r="AB11" s="476" t="s">
        <v>5</v>
      </c>
      <c r="AC11" s="315"/>
    </row>
    <row r="12" spans="1:29" ht="15">
      <c r="A12" s="15" t="s">
        <v>9</v>
      </c>
      <c r="B12" s="10" t="s">
        <v>25</v>
      </c>
      <c r="C12" s="396">
        <v>164</v>
      </c>
      <c r="D12" s="9">
        <v>87</v>
      </c>
      <c r="E12" s="9">
        <v>148</v>
      </c>
      <c r="F12" s="9">
        <v>53</v>
      </c>
      <c r="G12" s="46">
        <v>138</v>
      </c>
      <c r="H12" s="41">
        <v>155</v>
      </c>
      <c r="I12" s="9" t="s">
        <v>42</v>
      </c>
      <c r="J12" s="42" t="s">
        <v>42</v>
      </c>
      <c r="K12" s="9" t="s">
        <v>42</v>
      </c>
      <c r="L12" s="9" t="s">
        <v>42</v>
      </c>
      <c r="M12" s="9">
        <v>4</v>
      </c>
      <c r="N12" s="9" t="s">
        <v>42</v>
      </c>
      <c r="O12" s="9" t="s">
        <v>42</v>
      </c>
      <c r="P12" s="9" t="s">
        <v>42</v>
      </c>
      <c r="Q12" s="9" t="s">
        <v>42</v>
      </c>
      <c r="R12" s="9" t="s">
        <v>42</v>
      </c>
      <c r="S12" s="9" t="s">
        <v>42</v>
      </c>
      <c r="T12" s="9"/>
      <c r="U12" s="14">
        <f>SUM(C12:T12)</f>
        <v>749</v>
      </c>
      <c r="V12" s="16">
        <f>COUNTIF(C12:T12,"&gt;0")</f>
        <v>7</v>
      </c>
      <c r="W12" s="224">
        <f>U12/V12</f>
        <v>107</v>
      </c>
      <c r="X12" s="170">
        <f>COUNTIF(C12:T12,"&gt;=300")</f>
        <v>0</v>
      </c>
      <c r="Y12" s="155">
        <f>COUNTIF(C12:T12,"&gt;=200")</f>
        <v>0</v>
      </c>
      <c r="Z12" s="155">
        <f>COUNTIF(C12:T12,"&gt;=100")</f>
        <v>4</v>
      </c>
      <c r="AA12" s="326">
        <f>U12+'Body celkem'!U14</f>
        <v>1370</v>
      </c>
      <c r="AB12" s="476" t="s">
        <v>10</v>
      </c>
      <c r="AC12" s="315"/>
    </row>
    <row r="13" spans="1:29" ht="15.75" thickBot="1">
      <c r="A13" s="79" t="s">
        <v>10</v>
      </c>
      <c r="B13" s="69" t="s">
        <v>32</v>
      </c>
      <c r="C13" s="70">
        <v>49</v>
      </c>
      <c r="D13" s="70">
        <v>27</v>
      </c>
      <c r="E13" s="515">
        <v>62</v>
      </c>
      <c r="F13" s="71">
        <v>27</v>
      </c>
      <c r="G13" s="9">
        <v>36</v>
      </c>
      <c r="H13" s="300">
        <v>13</v>
      </c>
      <c r="I13" s="70">
        <v>6</v>
      </c>
      <c r="J13" s="70">
        <v>24</v>
      </c>
      <c r="K13" s="71">
        <v>9</v>
      </c>
      <c r="L13" s="71">
        <v>40</v>
      </c>
      <c r="M13" s="71">
        <v>26</v>
      </c>
      <c r="N13" s="71">
        <v>22</v>
      </c>
      <c r="O13" s="70">
        <v>20</v>
      </c>
      <c r="P13" s="70">
        <v>58</v>
      </c>
      <c r="Q13" s="516">
        <v>200</v>
      </c>
      <c r="R13" s="70">
        <v>84</v>
      </c>
      <c r="S13" s="70">
        <v>8</v>
      </c>
      <c r="T13" s="517">
        <v>18</v>
      </c>
      <c r="U13" s="14">
        <f>SUM(C13:T13)</f>
        <v>729</v>
      </c>
      <c r="V13" s="16">
        <f>COUNTIF(C13:T13,"&gt;0")</f>
        <v>18</v>
      </c>
      <c r="W13" s="345">
        <f>U13/V13</f>
        <v>40.5</v>
      </c>
      <c r="X13" s="170">
        <f>COUNTIF(C13:T13,"&gt;=300")</f>
        <v>0</v>
      </c>
      <c r="Y13" s="155">
        <f>COUNTIF(C13:T13,"&gt;=200")</f>
        <v>1</v>
      </c>
      <c r="Z13" s="155">
        <f>COUNTIF(C13:T13,"&gt;=100")</f>
        <v>1</v>
      </c>
      <c r="AA13" s="524">
        <f>U13+'Body celkem'!U17</f>
        <v>1288</v>
      </c>
      <c r="AB13" s="476" t="s">
        <v>11</v>
      </c>
      <c r="AC13" s="120" t="s">
        <v>407</v>
      </c>
    </row>
    <row r="14" spans="1:29" ht="15.75" thickTop="1">
      <c r="A14" s="76" t="s">
        <v>11</v>
      </c>
      <c r="B14" s="74" t="s">
        <v>22</v>
      </c>
      <c r="C14" s="43">
        <v>73</v>
      </c>
      <c r="D14" s="43">
        <v>53</v>
      </c>
      <c r="E14" s="43">
        <v>112</v>
      </c>
      <c r="F14" s="396">
        <v>166</v>
      </c>
      <c r="G14" s="43">
        <v>120</v>
      </c>
      <c r="H14" s="280">
        <v>133</v>
      </c>
      <c r="I14" s="9">
        <v>66</v>
      </c>
      <c r="J14" s="44" t="s">
        <v>42</v>
      </c>
      <c r="K14" s="320" t="s">
        <v>42</v>
      </c>
      <c r="L14" s="9" t="s">
        <v>42</v>
      </c>
      <c r="M14" s="9" t="s">
        <v>42</v>
      </c>
      <c r="N14" s="9" t="s">
        <v>42</v>
      </c>
      <c r="O14" s="43" t="s">
        <v>42</v>
      </c>
      <c r="P14" s="43" t="s">
        <v>42</v>
      </c>
      <c r="Q14" s="9" t="s">
        <v>42</v>
      </c>
      <c r="R14" s="43" t="s">
        <v>42</v>
      </c>
      <c r="S14" s="43" t="s">
        <v>42</v>
      </c>
      <c r="T14" s="43"/>
      <c r="U14" s="14">
        <f>SUM(C14:T14)</f>
        <v>723</v>
      </c>
      <c r="V14" s="16">
        <f>COUNTIF(C14:T14,"&gt;0")</f>
        <v>7</v>
      </c>
      <c r="W14" s="344">
        <f>U14/V14</f>
        <v>103.28571428571429</v>
      </c>
      <c r="X14" s="170">
        <f>COUNTIF(C14:T14,"&gt;=300")</f>
        <v>0</v>
      </c>
      <c r="Y14" s="155">
        <f>COUNTIF(C14:T14,"&gt;=200")</f>
        <v>0</v>
      </c>
      <c r="Z14" s="155">
        <f>COUNTIF(C14:T14,"&gt;=100")</f>
        <v>4</v>
      </c>
      <c r="AA14" s="525">
        <f>U14+'Body celkem'!U10</f>
        <v>1543</v>
      </c>
      <c r="AB14" s="60" t="s">
        <v>9</v>
      </c>
      <c r="AC14" s="2"/>
    </row>
    <row r="15" spans="1:29" ht="15">
      <c r="A15" s="77" t="s">
        <v>12</v>
      </c>
      <c r="B15" s="8" t="s">
        <v>417</v>
      </c>
      <c r="C15" s="9" t="s">
        <v>42</v>
      </c>
      <c r="D15" s="9" t="s">
        <v>42</v>
      </c>
      <c r="E15" s="46" t="s">
        <v>42</v>
      </c>
      <c r="F15" s="46" t="s">
        <v>42</v>
      </c>
      <c r="G15" s="9" t="s">
        <v>42</v>
      </c>
      <c r="H15" s="9" t="s">
        <v>42</v>
      </c>
      <c r="I15" s="43" t="s">
        <v>42</v>
      </c>
      <c r="J15" s="41" t="s">
        <v>42</v>
      </c>
      <c r="K15" s="220" t="s">
        <v>42</v>
      </c>
      <c r="L15" s="9" t="s">
        <v>42</v>
      </c>
      <c r="M15" s="397">
        <v>191</v>
      </c>
      <c r="N15" s="141">
        <v>121</v>
      </c>
      <c r="O15" s="404">
        <v>147</v>
      </c>
      <c r="P15" s="404">
        <v>133</v>
      </c>
      <c r="Q15" s="9" t="s">
        <v>42</v>
      </c>
      <c r="R15" s="9" t="s">
        <v>42</v>
      </c>
      <c r="S15" s="9" t="s">
        <v>42</v>
      </c>
      <c r="T15" s="9"/>
      <c r="U15" s="14">
        <f>SUM(C15:T15)</f>
        <v>592</v>
      </c>
      <c r="V15" s="16">
        <f>COUNTIF(C15:T15,"&gt;0")</f>
        <v>4</v>
      </c>
      <c r="W15" s="224">
        <f>U15/V15</f>
        <v>148</v>
      </c>
      <c r="X15" s="170">
        <f>COUNTIF(C15:T15,"&gt;=300")</f>
        <v>0</v>
      </c>
      <c r="Y15" s="155">
        <f>COUNTIF(C15:T15,"&gt;=200")</f>
        <v>0</v>
      </c>
      <c r="Z15" s="155">
        <f>COUNTIF(C15:T15,"&gt;=100")</f>
        <v>4</v>
      </c>
      <c r="AA15" s="425">
        <f>U15+'Body celkem'!U19</f>
        <v>991</v>
      </c>
      <c r="AB15" s="60" t="s">
        <v>14</v>
      </c>
      <c r="AC15" s="315"/>
    </row>
    <row r="16" spans="1:29" ht="15">
      <c r="A16" s="77" t="s">
        <v>13</v>
      </c>
      <c r="B16" s="211" t="s">
        <v>92</v>
      </c>
      <c r="C16" s="382">
        <v>236</v>
      </c>
      <c r="D16" s="37">
        <v>142</v>
      </c>
      <c r="E16" s="15">
        <v>178</v>
      </c>
      <c r="F16" s="141" t="s">
        <v>42</v>
      </c>
      <c r="G16" s="141" t="s">
        <v>42</v>
      </c>
      <c r="H16" s="141" t="s">
        <v>42</v>
      </c>
      <c r="I16" s="141" t="s">
        <v>42</v>
      </c>
      <c r="J16" s="9" t="s">
        <v>42</v>
      </c>
      <c r="K16" s="280" t="s">
        <v>42</v>
      </c>
      <c r="L16" s="9">
        <v>14</v>
      </c>
      <c r="M16" s="9" t="s">
        <v>42</v>
      </c>
      <c r="N16" s="9" t="s">
        <v>42</v>
      </c>
      <c r="O16" s="9" t="s">
        <v>42</v>
      </c>
      <c r="P16" s="9" t="s">
        <v>42</v>
      </c>
      <c r="Q16" s="9" t="s">
        <v>42</v>
      </c>
      <c r="R16" s="9" t="s">
        <v>42</v>
      </c>
      <c r="S16" s="9" t="s">
        <v>42</v>
      </c>
      <c r="T16" s="9"/>
      <c r="U16" s="14">
        <f>SUM(C16:T16)</f>
        <v>570</v>
      </c>
      <c r="V16" s="16">
        <f>COUNTIF(C16:T16,"&gt;0")</f>
        <v>4</v>
      </c>
      <c r="W16" s="224">
        <f>U16/V16</f>
        <v>142.5</v>
      </c>
      <c r="X16" s="170">
        <f>COUNTIF(C16:T16,"&gt;=300")</f>
        <v>0</v>
      </c>
      <c r="Y16" s="155">
        <f>COUNTIF(C16:T16,"&gt;=200")</f>
        <v>1</v>
      </c>
      <c r="Z16" s="155">
        <f>COUNTIF(C16:T16,"&gt;=100")</f>
        <v>3</v>
      </c>
      <c r="AA16" s="324">
        <f>U16+'Body celkem'!U18</f>
        <v>1023</v>
      </c>
      <c r="AB16" s="2" t="s">
        <v>13</v>
      </c>
      <c r="AC16" s="2"/>
    </row>
    <row r="17" spans="1:29" ht="15">
      <c r="A17" s="77" t="s">
        <v>14</v>
      </c>
      <c r="B17" s="8" t="s">
        <v>30</v>
      </c>
      <c r="C17" s="9" t="s">
        <v>42</v>
      </c>
      <c r="D17" s="41" t="s">
        <v>42</v>
      </c>
      <c r="E17" s="9">
        <v>77</v>
      </c>
      <c r="F17" s="9">
        <v>137</v>
      </c>
      <c r="G17" s="386">
        <v>144</v>
      </c>
      <c r="H17" s="9">
        <v>115</v>
      </c>
      <c r="I17" s="9" t="s">
        <v>42</v>
      </c>
      <c r="J17" s="9" t="s">
        <v>42</v>
      </c>
      <c r="K17" s="9">
        <v>18</v>
      </c>
      <c r="L17" s="9" t="s">
        <v>42</v>
      </c>
      <c r="M17" s="9" t="s">
        <v>42</v>
      </c>
      <c r="N17" s="9" t="s">
        <v>42</v>
      </c>
      <c r="O17" s="9" t="s">
        <v>42</v>
      </c>
      <c r="P17" s="9" t="s">
        <v>42</v>
      </c>
      <c r="Q17" s="9" t="s">
        <v>42</v>
      </c>
      <c r="R17" s="9" t="s">
        <v>42</v>
      </c>
      <c r="S17" s="9">
        <v>7</v>
      </c>
      <c r="T17" s="444">
        <v>29</v>
      </c>
      <c r="U17" s="14">
        <f>SUM(C17:T17)</f>
        <v>527</v>
      </c>
      <c r="V17" s="16">
        <f>COUNTIF(C17:T17,"&gt;0")</f>
        <v>7</v>
      </c>
      <c r="W17" s="224">
        <f>U17/V17</f>
        <v>75.28571428571429</v>
      </c>
      <c r="X17" s="170">
        <f>COUNTIF(C17:T17,"&gt;=300")</f>
        <v>0</v>
      </c>
      <c r="Y17" s="155">
        <f>COUNTIF(C17:T17,"&gt;=200")</f>
        <v>0</v>
      </c>
      <c r="Z17" s="155">
        <f>COUNTIF(C17:T17,"&gt;=100")</f>
        <v>3</v>
      </c>
      <c r="AA17" s="538">
        <f>U17+'Body celkem'!U13</f>
        <v>1236</v>
      </c>
      <c r="AB17" s="2" t="s">
        <v>17</v>
      </c>
      <c r="AC17" s="120" t="s">
        <v>407</v>
      </c>
    </row>
    <row r="18" spans="1:29" ht="15">
      <c r="A18" s="77" t="s">
        <v>15</v>
      </c>
      <c r="B18" s="8" t="s">
        <v>497</v>
      </c>
      <c r="C18" s="9" t="s">
        <v>42</v>
      </c>
      <c r="D18" s="41" t="s">
        <v>42</v>
      </c>
      <c r="E18" s="9" t="s">
        <v>42</v>
      </c>
      <c r="F18" s="9" t="s">
        <v>42</v>
      </c>
      <c r="G18" s="42" t="s">
        <v>42</v>
      </c>
      <c r="H18" s="9" t="s">
        <v>42</v>
      </c>
      <c r="I18" s="9" t="s">
        <v>42</v>
      </c>
      <c r="J18" s="9" t="s">
        <v>42</v>
      </c>
      <c r="K18" s="9" t="s">
        <v>42</v>
      </c>
      <c r="L18" s="9" t="s">
        <v>42</v>
      </c>
      <c r="M18" s="9" t="s">
        <v>42</v>
      </c>
      <c r="N18" s="9" t="s">
        <v>42</v>
      </c>
      <c r="O18" s="9" t="s">
        <v>42</v>
      </c>
      <c r="P18" s="9">
        <v>98</v>
      </c>
      <c r="Q18" s="9">
        <v>142</v>
      </c>
      <c r="R18" s="353">
        <v>147</v>
      </c>
      <c r="S18" s="9">
        <v>5</v>
      </c>
      <c r="T18" s="444">
        <v>133</v>
      </c>
      <c r="U18" s="14">
        <f>SUM(C18:T18)</f>
        <v>525</v>
      </c>
      <c r="V18" s="16">
        <f>COUNTIF(C18:T18,"&gt;0")</f>
        <v>5</v>
      </c>
      <c r="W18" s="224">
        <f>U18/V18</f>
        <v>105</v>
      </c>
      <c r="X18" s="170">
        <f>COUNTIF(C18:T18,"&gt;=300")</f>
        <v>0</v>
      </c>
      <c r="Y18" s="155">
        <f>COUNTIF(C18:T18,"&gt;=200")</f>
        <v>0</v>
      </c>
      <c r="Z18" s="155">
        <f>COUNTIF(C18:T18,"&gt;=100")</f>
        <v>3</v>
      </c>
      <c r="AA18" s="538">
        <f>U18+'Body celkem'!U22</f>
        <v>906</v>
      </c>
      <c r="AB18" s="2" t="s">
        <v>12</v>
      </c>
      <c r="AC18" s="428" t="s">
        <v>407</v>
      </c>
    </row>
    <row r="19" spans="1:29" ht="15">
      <c r="A19" s="77" t="s">
        <v>16</v>
      </c>
      <c r="B19" s="8" t="s">
        <v>540</v>
      </c>
      <c r="C19" s="46" t="s">
        <v>42</v>
      </c>
      <c r="D19" s="41" t="s">
        <v>42</v>
      </c>
      <c r="E19" s="9" t="s">
        <v>42</v>
      </c>
      <c r="F19" s="9" t="s">
        <v>42</v>
      </c>
      <c r="G19" s="42" t="s">
        <v>42</v>
      </c>
      <c r="H19" s="9" t="s">
        <v>42</v>
      </c>
      <c r="I19" s="9" t="s">
        <v>42</v>
      </c>
      <c r="J19" s="9" t="s">
        <v>42</v>
      </c>
      <c r="K19" s="9" t="s">
        <v>42</v>
      </c>
      <c r="L19" s="9" t="s">
        <v>42</v>
      </c>
      <c r="M19" s="9" t="s">
        <v>42</v>
      </c>
      <c r="N19" s="9" t="s">
        <v>42</v>
      </c>
      <c r="O19" s="9" t="s">
        <v>42</v>
      </c>
      <c r="P19" s="9" t="s">
        <v>42</v>
      </c>
      <c r="Q19" s="5">
        <v>10</v>
      </c>
      <c r="R19" s="382">
        <v>201</v>
      </c>
      <c r="S19" s="15">
        <v>15</v>
      </c>
      <c r="T19" s="444">
        <v>204</v>
      </c>
      <c r="U19" s="14">
        <f>SUM(C19:T19)</f>
        <v>430</v>
      </c>
      <c r="V19" s="16">
        <f>COUNTIF(C19:T19,"&gt;0")</f>
        <v>4</v>
      </c>
      <c r="W19" s="224">
        <f>U19/V19</f>
        <v>107.5</v>
      </c>
      <c r="X19" s="170">
        <f>COUNTIF(C19:T19,"&gt;=300")</f>
        <v>0</v>
      </c>
      <c r="Y19" s="155">
        <f>COUNTIF(C19:T19,"&gt;=200")</f>
        <v>2</v>
      </c>
      <c r="Z19" s="155">
        <f>COUNTIF(C19:T19,"&gt;=100")</f>
        <v>2</v>
      </c>
      <c r="AA19" s="459">
        <f>U19+'Body celkem'!U26</f>
        <v>698</v>
      </c>
      <c r="AB19" s="2" t="s">
        <v>18</v>
      </c>
      <c r="AC19" s="428" t="s">
        <v>407</v>
      </c>
    </row>
    <row r="20" spans="1:29" ht="15">
      <c r="A20" s="77" t="s">
        <v>17</v>
      </c>
      <c r="B20" s="191" t="s">
        <v>498</v>
      </c>
      <c r="C20" s="9" t="s">
        <v>42</v>
      </c>
      <c r="D20" s="42" t="s">
        <v>42</v>
      </c>
      <c r="E20" s="43" t="s">
        <v>42</v>
      </c>
      <c r="F20" s="43" t="s">
        <v>42</v>
      </c>
      <c r="G20" s="9" t="s">
        <v>42</v>
      </c>
      <c r="H20" s="9" t="s">
        <v>42</v>
      </c>
      <c r="I20" s="9" t="s">
        <v>42</v>
      </c>
      <c r="J20" s="9" t="s">
        <v>42</v>
      </c>
      <c r="K20" s="9" t="s">
        <v>42</v>
      </c>
      <c r="L20" s="9" t="s">
        <v>42</v>
      </c>
      <c r="M20" s="9" t="s">
        <v>42</v>
      </c>
      <c r="N20" s="9" t="s">
        <v>42</v>
      </c>
      <c r="O20" s="9" t="s">
        <v>42</v>
      </c>
      <c r="P20" s="9">
        <v>94</v>
      </c>
      <c r="Q20" s="9">
        <v>97</v>
      </c>
      <c r="R20" s="353">
        <v>102</v>
      </c>
      <c r="S20" s="9">
        <v>10</v>
      </c>
      <c r="T20" s="444">
        <v>108</v>
      </c>
      <c r="U20" s="14">
        <f>SUM(C20:T20)</f>
        <v>411</v>
      </c>
      <c r="V20" s="16">
        <f>COUNTIF(C20:T20,"&gt;0")</f>
        <v>5</v>
      </c>
      <c r="W20" s="224">
        <f>U20/V20</f>
        <v>82.2</v>
      </c>
      <c r="X20" s="170">
        <f>COUNTIF(C20:T20,"&gt;=300")</f>
        <v>0</v>
      </c>
      <c r="Y20" s="155">
        <f>COUNTIF(C20:T20,"&gt;=200")</f>
        <v>0</v>
      </c>
      <c r="Z20" s="155">
        <f>COUNTIF(C20:T20,"&gt;=100")</f>
        <v>2</v>
      </c>
      <c r="AA20" s="532">
        <f>U20+'Body celkem'!U15</f>
        <v>1032</v>
      </c>
      <c r="AB20" s="4" t="s">
        <v>15</v>
      </c>
      <c r="AC20" s="428" t="s">
        <v>407</v>
      </c>
    </row>
    <row r="21" spans="1:31" ht="15">
      <c r="A21" s="77" t="s">
        <v>18</v>
      </c>
      <c r="B21" s="8" t="s">
        <v>31</v>
      </c>
      <c r="C21" s="151">
        <v>41</v>
      </c>
      <c r="D21" s="46">
        <v>31</v>
      </c>
      <c r="E21" s="9">
        <v>22</v>
      </c>
      <c r="F21" s="9" t="s">
        <v>42</v>
      </c>
      <c r="G21" s="9">
        <v>1</v>
      </c>
      <c r="H21" s="9">
        <v>13</v>
      </c>
      <c r="I21" s="9">
        <v>21</v>
      </c>
      <c r="J21" s="9">
        <v>8</v>
      </c>
      <c r="K21" s="9" t="s">
        <v>42</v>
      </c>
      <c r="L21" s="9">
        <v>8</v>
      </c>
      <c r="M21" s="9">
        <v>5</v>
      </c>
      <c r="N21" s="9">
        <v>25</v>
      </c>
      <c r="O21" s="353">
        <v>65</v>
      </c>
      <c r="P21" s="9">
        <v>42</v>
      </c>
      <c r="Q21" s="9">
        <v>43</v>
      </c>
      <c r="R21" s="9">
        <v>11</v>
      </c>
      <c r="S21" s="9" t="s">
        <v>42</v>
      </c>
      <c r="T21" s="9"/>
      <c r="U21" s="14">
        <f>SUM(C21:T21)</f>
        <v>336</v>
      </c>
      <c r="V21" s="16">
        <f>COUNTIF(C21:T21,"&gt;0")</f>
        <v>14</v>
      </c>
      <c r="W21" s="224">
        <f>U21/V21</f>
        <v>24</v>
      </c>
      <c r="X21" s="170">
        <f>COUNTIF(C21:T21,"&gt;=300")</f>
        <v>0</v>
      </c>
      <c r="Y21" s="155">
        <f>COUNTIF(C21:T21,"&gt;=200")</f>
        <v>0</v>
      </c>
      <c r="Z21" s="155">
        <f>COUNTIF(C21:T21,"&gt;=100")</f>
        <v>0</v>
      </c>
      <c r="AA21" s="425">
        <f>U21+'Body celkem'!U16</f>
        <v>901</v>
      </c>
      <c r="AB21" s="4" t="s">
        <v>16</v>
      </c>
      <c r="AC21" s="50"/>
      <c r="AD21" s="64"/>
      <c r="AE21" s="7" t="s">
        <v>352</v>
      </c>
    </row>
    <row r="22" spans="1:31" s="20" customFormat="1" ht="15">
      <c r="A22" s="77" t="s">
        <v>19</v>
      </c>
      <c r="B22" s="8" t="s">
        <v>518</v>
      </c>
      <c r="C22" s="9" t="s">
        <v>42</v>
      </c>
      <c r="D22" s="9" t="s">
        <v>42</v>
      </c>
      <c r="E22" s="42" t="s">
        <v>42</v>
      </c>
      <c r="F22" s="9" t="s">
        <v>42</v>
      </c>
      <c r="G22" s="9" t="s">
        <v>42</v>
      </c>
      <c r="H22" s="9" t="s">
        <v>42</v>
      </c>
      <c r="I22" s="9" t="s">
        <v>42</v>
      </c>
      <c r="J22" s="9" t="s">
        <v>42</v>
      </c>
      <c r="K22" s="9" t="s">
        <v>42</v>
      </c>
      <c r="L22" s="9" t="s">
        <v>42</v>
      </c>
      <c r="M22" s="9" t="s">
        <v>42</v>
      </c>
      <c r="N22" s="9" t="s">
        <v>42</v>
      </c>
      <c r="O22" s="9" t="s">
        <v>42</v>
      </c>
      <c r="P22" s="9" t="s">
        <v>42</v>
      </c>
      <c r="Q22" s="382">
        <v>173</v>
      </c>
      <c r="R22" s="15">
        <v>159</v>
      </c>
      <c r="S22" s="9" t="s">
        <v>42</v>
      </c>
      <c r="T22" s="5"/>
      <c r="U22" s="14">
        <f>SUM(C22:T22)</f>
        <v>332</v>
      </c>
      <c r="V22" s="16">
        <f>COUNTIF(C22:T22,"&gt;0")</f>
        <v>2</v>
      </c>
      <c r="W22" s="224">
        <f>U22/V22</f>
        <v>166</v>
      </c>
      <c r="X22" s="170">
        <f>COUNTIF(C22:T22,"&gt;=300")</f>
        <v>0</v>
      </c>
      <c r="Y22" s="155">
        <f>COUNTIF(C22:T22,"&gt;=200")</f>
        <v>0</v>
      </c>
      <c r="Z22" s="155">
        <f>COUNTIF(C22:T22,"&gt;=100")</f>
        <v>2</v>
      </c>
      <c r="AA22" s="426">
        <f>U22+'Body celkem'!U29</f>
        <v>529</v>
      </c>
      <c r="AB22" s="22" t="s">
        <v>64</v>
      </c>
      <c r="AC22" s="475"/>
      <c r="AD22" s="63"/>
      <c r="AE22" s="7" t="s">
        <v>353</v>
      </c>
    </row>
    <row r="23" spans="1:31" s="20" customFormat="1" ht="15.75" thickBot="1">
      <c r="A23" s="77" t="s">
        <v>20</v>
      </c>
      <c r="B23" s="75" t="s">
        <v>207</v>
      </c>
      <c r="C23" s="463" t="s">
        <v>42</v>
      </c>
      <c r="D23" s="463" t="s">
        <v>42</v>
      </c>
      <c r="E23" s="70" t="s">
        <v>42</v>
      </c>
      <c r="F23" s="70" t="s">
        <v>42</v>
      </c>
      <c r="G23" s="70" t="s">
        <v>42</v>
      </c>
      <c r="H23" s="70" t="s">
        <v>42</v>
      </c>
      <c r="I23" s="70" t="s">
        <v>42</v>
      </c>
      <c r="J23" s="70" t="s">
        <v>42</v>
      </c>
      <c r="K23" s="466">
        <v>220</v>
      </c>
      <c r="L23" s="70">
        <v>58</v>
      </c>
      <c r="M23" s="70">
        <v>28</v>
      </c>
      <c r="N23" s="70" t="s">
        <v>42</v>
      </c>
      <c r="O23" s="70" t="s">
        <v>42</v>
      </c>
      <c r="P23" s="70" t="s">
        <v>42</v>
      </c>
      <c r="Q23" s="70" t="s">
        <v>42</v>
      </c>
      <c r="R23" s="70" t="s">
        <v>42</v>
      </c>
      <c r="S23" s="70" t="s">
        <v>42</v>
      </c>
      <c r="T23" s="70"/>
      <c r="U23" s="14">
        <f>SUM(C23:T23)</f>
        <v>306</v>
      </c>
      <c r="V23" s="16">
        <f>COUNTIF(C23:T23,"&gt;0")</f>
        <v>3</v>
      </c>
      <c r="W23" s="224">
        <f>U23/V23</f>
        <v>102</v>
      </c>
      <c r="X23" s="170">
        <f>COUNTIF(C23:T23,"&gt;=300")</f>
        <v>0</v>
      </c>
      <c r="Y23" s="155">
        <f>COUNTIF(C23:T23,"&gt;=200")</f>
        <v>1</v>
      </c>
      <c r="Z23" s="155">
        <f>COUNTIF(C23:T23,"&gt;=100")</f>
        <v>1</v>
      </c>
      <c r="AA23" s="426">
        <f>U23+'Body celkem'!U24</f>
        <v>609</v>
      </c>
      <c r="AB23" s="4" t="s">
        <v>20</v>
      </c>
      <c r="AC23" s="50"/>
      <c r="AD23" s="35"/>
      <c r="AE23" s="7" t="s">
        <v>354</v>
      </c>
    </row>
    <row r="24" spans="1:31" s="20" customFormat="1" ht="16.5" thickBot="1" thickTop="1">
      <c r="A24" s="8" t="s">
        <v>43</v>
      </c>
      <c r="B24" s="462" t="s">
        <v>108</v>
      </c>
      <c r="C24" s="415">
        <v>22</v>
      </c>
      <c r="D24" s="464">
        <v>127</v>
      </c>
      <c r="E24" s="51" t="s">
        <v>42</v>
      </c>
      <c r="F24" s="51" t="s">
        <v>42</v>
      </c>
      <c r="G24" s="51" t="s">
        <v>42</v>
      </c>
      <c r="H24" s="51">
        <v>4</v>
      </c>
      <c r="I24" s="51">
        <v>6</v>
      </c>
      <c r="J24" s="51" t="s">
        <v>42</v>
      </c>
      <c r="K24" s="465">
        <v>1</v>
      </c>
      <c r="L24" s="141" t="s">
        <v>42</v>
      </c>
      <c r="M24" s="141">
        <v>103</v>
      </c>
      <c r="N24" s="141">
        <v>3</v>
      </c>
      <c r="O24" s="51" t="s">
        <v>42</v>
      </c>
      <c r="P24" s="51" t="s">
        <v>42</v>
      </c>
      <c r="Q24" s="51" t="s">
        <v>42</v>
      </c>
      <c r="R24" s="51" t="s">
        <v>42</v>
      </c>
      <c r="S24" s="51" t="s">
        <v>42</v>
      </c>
      <c r="T24" s="51"/>
      <c r="U24" s="14">
        <f>SUM(C24:T24)</f>
        <v>266</v>
      </c>
      <c r="V24" s="16">
        <f>COUNTIF(C24:T24,"&gt;0")</f>
        <v>7</v>
      </c>
      <c r="W24" s="224">
        <f>U24/V24</f>
        <v>38</v>
      </c>
      <c r="X24" s="170">
        <f>COUNTIF(C24:T24,"&gt;=300")</f>
        <v>0</v>
      </c>
      <c r="Y24" s="155">
        <f>COUNTIF(C24:T24,"&gt;=200")</f>
        <v>0</v>
      </c>
      <c r="Z24" s="155">
        <f>COUNTIF(C24:T24,"&gt;=100")</f>
        <v>2</v>
      </c>
      <c r="AA24" s="504">
        <f>U24+'Body celkem'!U27</f>
        <v>528</v>
      </c>
      <c r="AB24" s="4"/>
      <c r="AC24" s="427"/>
      <c r="AD24" s="169">
        <v>100</v>
      </c>
      <c r="AE24" s="7" t="s">
        <v>236</v>
      </c>
    </row>
    <row r="25" spans="1:29" s="20" customFormat="1" ht="15.75" thickBot="1">
      <c r="A25" s="8" t="s">
        <v>64</v>
      </c>
      <c r="B25" s="242" t="s">
        <v>343</v>
      </c>
      <c r="C25" s="43" t="s">
        <v>42</v>
      </c>
      <c r="D25" s="46" t="s">
        <v>42</v>
      </c>
      <c r="E25" s="9" t="s">
        <v>42</v>
      </c>
      <c r="F25" s="9" t="s">
        <v>42</v>
      </c>
      <c r="G25" s="9" t="s">
        <v>42</v>
      </c>
      <c r="H25" s="9" t="s">
        <v>42</v>
      </c>
      <c r="I25" s="9" t="s">
        <v>42</v>
      </c>
      <c r="J25" s="41" t="s">
        <v>42</v>
      </c>
      <c r="K25" s="321">
        <v>3</v>
      </c>
      <c r="L25" s="220">
        <v>11</v>
      </c>
      <c r="M25" s="220">
        <v>20</v>
      </c>
      <c r="N25" s="9">
        <v>24</v>
      </c>
      <c r="O25" s="43">
        <v>22</v>
      </c>
      <c r="P25" s="9">
        <v>0</v>
      </c>
      <c r="Q25" s="9">
        <v>57</v>
      </c>
      <c r="R25" s="9">
        <v>47</v>
      </c>
      <c r="S25" s="9">
        <v>7</v>
      </c>
      <c r="T25" s="479">
        <v>74</v>
      </c>
      <c r="U25" s="14">
        <f>SUM(C25:T25)</f>
        <v>265</v>
      </c>
      <c r="V25" s="16">
        <f>COUNTIF(C25:T25,"&gt;0")</f>
        <v>9</v>
      </c>
      <c r="W25" s="224">
        <f>U25/V25</f>
        <v>29.444444444444443</v>
      </c>
      <c r="X25" s="170">
        <f>COUNTIF(C25:T25,"&gt;=300")</f>
        <v>0</v>
      </c>
      <c r="Y25" s="155">
        <f>COUNTIF(C25:T25,"&gt;=200")</f>
        <v>0</v>
      </c>
      <c r="Z25" s="155">
        <f>COUNTIF(C25:T25,"&gt;=100")</f>
        <v>0</v>
      </c>
      <c r="AA25" s="505">
        <f>U25+'Body celkem'!U24</f>
        <v>568</v>
      </c>
      <c r="AB25" s="22" t="s">
        <v>65</v>
      </c>
      <c r="AC25" s="428" t="s">
        <v>407</v>
      </c>
    </row>
    <row r="26" spans="1:29" s="20" customFormat="1" ht="15">
      <c r="A26" s="8" t="s">
        <v>65</v>
      </c>
      <c r="B26" s="8" t="s">
        <v>27</v>
      </c>
      <c r="C26" s="41" t="s">
        <v>42</v>
      </c>
      <c r="D26" s="9" t="s">
        <v>42</v>
      </c>
      <c r="E26" s="42">
        <v>79</v>
      </c>
      <c r="F26" s="356">
        <v>84</v>
      </c>
      <c r="G26" s="9">
        <v>70</v>
      </c>
      <c r="H26" s="9">
        <v>13</v>
      </c>
      <c r="I26" s="9">
        <v>1</v>
      </c>
      <c r="J26" s="46" t="s">
        <v>42</v>
      </c>
      <c r="K26" s="280" t="s">
        <v>42</v>
      </c>
      <c r="L26" s="9" t="s">
        <v>42</v>
      </c>
      <c r="M26" s="9" t="s">
        <v>42</v>
      </c>
      <c r="N26" s="9" t="s">
        <v>42</v>
      </c>
      <c r="O26" s="43" t="s">
        <v>42</v>
      </c>
      <c r="P26" s="9" t="s">
        <v>42</v>
      </c>
      <c r="Q26" s="9" t="s">
        <v>42</v>
      </c>
      <c r="R26" s="9" t="s">
        <v>42</v>
      </c>
      <c r="S26" s="9" t="s">
        <v>42</v>
      </c>
      <c r="T26" s="9"/>
      <c r="U26" s="14">
        <f>SUM(C26:T26)</f>
        <v>247</v>
      </c>
      <c r="V26" s="16">
        <f>COUNTIF(C26:T26,"&gt;0")</f>
        <v>5</v>
      </c>
      <c r="W26" s="224">
        <f>U26/V26</f>
        <v>49.4</v>
      </c>
      <c r="X26" s="170">
        <f>COUNTIF(C26:T26,"&gt;=300")</f>
        <v>0</v>
      </c>
      <c r="Y26" s="155">
        <f>COUNTIF(C26:T26,"&gt;=200")</f>
        <v>0</v>
      </c>
      <c r="Z26" s="155">
        <f>COUNTIF(C26:T26,"&gt;=100")</f>
        <v>0</v>
      </c>
      <c r="AA26" s="426">
        <f>U26+'Body celkem'!U20</f>
        <v>638</v>
      </c>
      <c r="AB26" s="22" t="s">
        <v>19</v>
      </c>
      <c r="AC26" s="475"/>
    </row>
    <row r="27" spans="1:29" s="20" customFormat="1" ht="15">
      <c r="A27" s="8" t="s">
        <v>66</v>
      </c>
      <c r="B27" s="295" t="s">
        <v>193</v>
      </c>
      <c r="C27" s="225" t="s">
        <v>42</v>
      </c>
      <c r="D27" s="156" t="s">
        <v>42</v>
      </c>
      <c r="E27" s="23" t="s">
        <v>42</v>
      </c>
      <c r="F27" s="23" t="s">
        <v>42</v>
      </c>
      <c r="G27" s="23" t="s">
        <v>42</v>
      </c>
      <c r="H27" s="23" t="s">
        <v>42</v>
      </c>
      <c r="I27" s="62" t="s">
        <v>42</v>
      </c>
      <c r="J27" s="23">
        <v>48</v>
      </c>
      <c r="K27" s="500">
        <v>94</v>
      </c>
      <c r="L27" s="302">
        <v>51</v>
      </c>
      <c r="M27" s="302">
        <v>14</v>
      </c>
      <c r="N27" s="23">
        <v>37</v>
      </c>
      <c r="O27" s="156" t="s">
        <v>42</v>
      </c>
      <c r="P27" s="23" t="s">
        <v>42</v>
      </c>
      <c r="Q27" s="23" t="s">
        <v>42</v>
      </c>
      <c r="R27" s="23" t="s">
        <v>42</v>
      </c>
      <c r="S27" s="23" t="s">
        <v>42</v>
      </c>
      <c r="T27" s="23"/>
      <c r="U27" s="14">
        <f>SUM(C27:T27)</f>
        <v>244</v>
      </c>
      <c r="V27" s="16">
        <f>COUNTIF(C27:T27,"&gt;0")</f>
        <v>5</v>
      </c>
      <c r="W27" s="224">
        <f>U27/V27</f>
        <v>48.8</v>
      </c>
      <c r="X27" s="170">
        <f>COUNTIF(C27:T27,"&gt;=300")</f>
        <v>0</v>
      </c>
      <c r="Y27" s="155">
        <f>COUNTIF(C27:T27,"&gt;=200")</f>
        <v>0</v>
      </c>
      <c r="Z27" s="155">
        <f>COUNTIF(C27:T27,"&gt;=100")</f>
        <v>0</v>
      </c>
      <c r="AA27" s="426">
        <f>'Body celkem'!U25+U27</f>
        <v>535</v>
      </c>
      <c r="AB27" s="22" t="s">
        <v>66</v>
      </c>
      <c r="AC27" s="427"/>
    </row>
    <row r="28" spans="1:29" s="20" customFormat="1" ht="15">
      <c r="A28" s="8" t="s">
        <v>67</v>
      </c>
      <c r="B28" s="212" t="s">
        <v>54</v>
      </c>
      <c r="C28" s="141" t="s">
        <v>42</v>
      </c>
      <c r="D28" s="52">
        <v>65</v>
      </c>
      <c r="E28" s="424">
        <v>128</v>
      </c>
      <c r="F28" s="141">
        <v>36</v>
      </c>
      <c r="G28" s="306" t="s">
        <v>42</v>
      </c>
      <c r="H28" s="141" t="s">
        <v>42</v>
      </c>
      <c r="I28" s="141" t="s">
        <v>42</v>
      </c>
      <c r="J28" s="43" t="s">
        <v>42</v>
      </c>
      <c r="K28" s="141" t="s">
        <v>42</v>
      </c>
      <c r="L28" s="141" t="s">
        <v>42</v>
      </c>
      <c r="M28" s="141" t="s">
        <v>42</v>
      </c>
      <c r="N28" s="141" t="s">
        <v>42</v>
      </c>
      <c r="O28" s="51" t="s">
        <v>42</v>
      </c>
      <c r="P28" s="141" t="s">
        <v>42</v>
      </c>
      <c r="Q28" s="141" t="s">
        <v>42</v>
      </c>
      <c r="R28" s="141" t="s">
        <v>42</v>
      </c>
      <c r="S28" s="141" t="s">
        <v>42</v>
      </c>
      <c r="T28" s="141"/>
      <c r="U28" s="14">
        <f>SUM(C28:T28)</f>
        <v>229</v>
      </c>
      <c r="V28" s="16">
        <f>COUNTIF(C28:T28,"&gt;0")</f>
        <v>3</v>
      </c>
      <c r="W28" s="224">
        <f>U28/V28</f>
        <v>76.33333333333333</v>
      </c>
      <c r="X28" s="170">
        <f>COUNTIF(C28:T28,"&gt;=300")</f>
        <v>0</v>
      </c>
      <c r="Y28" s="155">
        <f>COUNTIF(C28:T28,"&gt;=200")</f>
        <v>0</v>
      </c>
      <c r="Z28" s="155">
        <f>COUNTIF(C28:T28,"&gt;=100")</f>
        <v>1</v>
      </c>
      <c r="AA28" s="504">
        <f>U28+'Body celkem'!U31</f>
        <v>406</v>
      </c>
      <c r="AB28" s="427"/>
      <c r="AC28" s="427"/>
    </row>
    <row r="29" spans="1:29" s="20" customFormat="1" ht="15">
      <c r="A29" s="8" t="s">
        <v>68</v>
      </c>
      <c r="B29" s="8" t="s">
        <v>486</v>
      </c>
      <c r="C29" s="43" t="s">
        <v>42</v>
      </c>
      <c r="D29" s="9" t="s">
        <v>42</v>
      </c>
      <c r="E29" s="9" t="s">
        <v>42</v>
      </c>
      <c r="F29" s="45" t="s">
        <v>42</v>
      </c>
      <c r="G29" s="9" t="s">
        <v>42</v>
      </c>
      <c r="H29" s="42" t="s">
        <v>42</v>
      </c>
      <c r="I29" s="9" t="s">
        <v>42</v>
      </c>
      <c r="J29" s="9" t="s">
        <v>42</v>
      </c>
      <c r="K29" s="9" t="s">
        <v>42</v>
      </c>
      <c r="L29" s="9" t="s">
        <v>42</v>
      </c>
      <c r="M29" s="9" t="s">
        <v>42</v>
      </c>
      <c r="N29" s="9" t="s">
        <v>42</v>
      </c>
      <c r="O29" s="9">
        <v>43</v>
      </c>
      <c r="P29" s="353">
        <v>54</v>
      </c>
      <c r="Q29" s="9">
        <v>37</v>
      </c>
      <c r="R29" s="9">
        <v>30</v>
      </c>
      <c r="S29" s="9">
        <v>8</v>
      </c>
      <c r="T29" s="444">
        <v>57</v>
      </c>
      <c r="U29" s="14">
        <f>SUM(C29:T29)</f>
        <v>229</v>
      </c>
      <c r="V29" s="16">
        <f>COUNTIF(C29:T29,"&gt;0")</f>
        <v>6</v>
      </c>
      <c r="W29" s="224">
        <f>U29/V29</f>
        <v>38.166666666666664</v>
      </c>
      <c r="X29" s="170">
        <f>COUNTIF(C29:T29,"&gt;=300")</f>
        <v>0</v>
      </c>
      <c r="Y29" s="155">
        <f>COUNTIF(C29:T29,"&gt;=200")</f>
        <v>0</v>
      </c>
      <c r="Z29" s="155">
        <f>COUNTIF(C29:T29,"&gt;=100")</f>
        <v>0</v>
      </c>
      <c r="AA29" s="505">
        <f>U29+'Body celkem'!U21</f>
        <v>619</v>
      </c>
      <c r="AB29" s="22" t="s">
        <v>43</v>
      </c>
      <c r="AC29" s="428" t="s">
        <v>407</v>
      </c>
    </row>
    <row r="30" spans="1:29" s="20" customFormat="1" ht="15">
      <c r="A30" s="8" t="s">
        <v>69</v>
      </c>
      <c r="B30" s="8" t="s">
        <v>33</v>
      </c>
      <c r="C30" s="9" t="s">
        <v>42</v>
      </c>
      <c r="D30" s="9" t="s">
        <v>42</v>
      </c>
      <c r="E30" s="41" t="s">
        <v>42</v>
      </c>
      <c r="F30" s="356">
        <v>108</v>
      </c>
      <c r="G30" s="44">
        <v>95</v>
      </c>
      <c r="H30" s="46" t="s">
        <v>42</v>
      </c>
      <c r="I30" s="9" t="s">
        <v>42</v>
      </c>
      <c r="J30" s="9" t="s">
        <v>42</v>
      </c>
      <c r="K30" s="9" t="s">
        <v>42</v>
      </c>
      <c r="L30" s="9" t="s">
        <v>42</v>
      </c>
      <c r="M30" s="9" t="s">
        <v>42</v>
      </c>
      <c r="N30" s="9" t="s">
        <v>42</v>
      </c>
      <c r="O30" s="9" t="s">
        <v>42</v>
      </c>
      <c r="P30" s="9" t="s">
        <v>42</v>
      </c>
      <c r="Q30" s="9" t="s">
        <v>42</v>
      </c>
      <c r="R30" s="9" t="s">
        <v>42</v>
      </c>
      <c r="S30" s="9" t="s">
        <v>42</v>
      </c>
      <c r="T30" s="9"/>
      <c r="U30" s="14">
        <f>SUM(C30:T30)</f>
        <v>203</v>
      </c>
      <c r="V30" s="16">
        <f>COUNTIF(C30:T30,"&gt;0")</f>
        <v>2</v>
      </c>
      <c r="W30" s="224">
        <f>U30/V30</f>
        <v>101.5</v>
      </c>
      <c r="X30" s="170">
        <f>COUNTIF(C30:T30,"&gt;=300")</f>
        <v>0</v>
      </c>
      <c r="Y30" s="155">
        <f>COUNTIF(C30:T30,"&gt;=200")</f>
        <v>0</v>
      </c>
      <c r="Z30" s="155">
        <f>COUNTIF(C30:T30,"&gt;=100")</f>
        <v>1</v>
      </c>
      <c r="AA30" s="504">
        <f>U30+'Body celkem'!U34</f>
        <v>355</v>
      </c>
      <c r="AB30" s="22"/>
      <c r="AC30" s="475"/>
    </row>
    <row r="31" spans="1:26" s="20" customFormat="1" ht="15">
      <c r="A31" s="8" t="s">
        <v>70</v>
      </c>
      <c r="B31" s="211" t="s">
        <v>315</v>
      </c>
      <c r="C31" s="424">
        <v>157</v>
      </c>
      <c r="D31" s="141">
        <v>7</v>
      </c>
      <c r="E31" s="52" t="s">
        <v>42</v>
      </c>
      <c r="F31" s="141" t="s">
        <v>42</v>
      </c>
      <c r="G31" s="141" t="s">
        <v>42</v>
      </c>
      <c r="H31" s="141" t="s">
        <v>42</v>
      </c>
      <c r="I31" s="141" t="s">
        <v>42</v>
      </c>
      <c r="J31" s="141" t="s">
        <v>42</v>
      </c>
      <c r="K31" s="141" t="s">
        <v>42</v>
      </c>
      <c r="L31" s="141" t="s">
        <v>42</v>
      </c>
      <c r="M31" s="141" t="s">
        <v>42</v>
      </c>
      <c r="N31" s="141" t="s">
        <v>42</v>
      </c>
      <c r="O31" s="43" t="s">
        <v>42</v>
      </c>
      <c r="P31" s="141" t="s">
        <v>42</v>
      </c>
      <c r="Q31" s="141" t="s">
        <v>42</v>
      </c>
      <c r="R31" s="141" t="s">
        <v>42</v>
      </c>
      <c r="S31" s="141" t="s">
        <v>42</v>
      </c>
      <c r="T31" s="141"/>
      <c r="U31" s="14">
        <f>SUM(C31:T31)</f>
        <v>164</v>
      </c>
      <c r="V31" s="16">
        <f>COUNTIF(C31:T31,"&gt;0")</f>
        <v>2</v>
      </c>
      <c r="W31" s="224">
        <f>U31/V31</f>
        <v>82</v>
      </c>
      <c r="X31" s="170">
        <f>COUNTIF(C31:T31,"&gt;=300")</f>
        <v>0</v>
      </c>
      <c r="Y31" s="155">
        <f>COUNTIF(C31:T31,"&gt;=200")</f>
        <v>0</v>
      </c>
      <c r="Z31" s="155">
        <f>COUNTIF(C31:T31,"&gt;=100")</f>
        <v>1</v>
      </c>
    </row>
    <row r="32" spans="1:26" s="20" customFormat="1" ht="15">
      <c r="A32" s="8" t="s">
        <v>71</v>
      </c>
      <c r="B32" s="191" t="s">
        <v>36</v>
      </c>
      <c r="C32" s="9" t="s">
        <v>42</v>
      </c>
      <c r="D32" s="42" t="s">
        <v>42</v>
      </c>
      <c r="E32" s="9" t="s">
        <v>42</v>
      </c>
      <c r="F32" s="9" t="s">
        <v>42</v>
      </c>
      <c r="G32" s="9">
        <v>6</v>
      </c>
      <c r="H32" s="361">
        <v>158</v>
      </c>
      <c r="I32" s="9" t="s">
        <v>42</v>
      </c>
      <c r="J32" s="46" t="s">
        <v>42</v>
      </c>
      <c r="K32" s="9" t="s">
        <v>42</v>
      </c>
      <c r="L32" s="9" t="s">
        <v>42</v>
      </c>
      <c r="M32" s="9" t="s">
        <v>42</v>
      </c>
      <c r="N32" s="9" t="s">
        <v>42</v>
      </c>
      <c r="O32" s="43" t="s">
        <v>42</v>
      </c>
      <c r="P32" s="9" t="s">
        <v>42</v>
      </c>
      <c r="Q32" s="9" t="s">
        <v>42</v>
      </c>
      <c r="R32" s="9" t="s">
        <v>42</v>
      </c>
      <c r="S32" s="141" t="s">
        <v>42</v>
      </c>
      <c r="T32" s="9"/>
      <c r="U32" s="14">
        <f>SUM(C32:T32)</f>
        <v>164</v>
      </c>
      <c r="V32" s="16">
        <f>COUNTIF(C32:T32,"&gt;0")</f>
        <v>2</v>
      </c>
      <c r="W32" s="224">
        <f>U32/V32</f>
        <v>82</v>
      </c>
      <c r="X32" s="170">
        <f>COUNTIF(C32:T32,"&gt;=300")</f>
        <v>0</v>
      </c>
      <c r="Y32" s="155">
        <f>COUNTIF(C32:T32,"&gt;=200")</f>
        <v>0</v>
      </c>
      <c r="Z32" s="155">
        <f>COUNTIF(C32:T32,"&gt;=100")</f>
        <v>1</v>
      </c>
    </row>
    <row r="33" spans="1:26" s="20" customFormat="1" ht="15.75" thickBot="1">
      <c r="A33" s="75" t="s">
        <v>72</v>
      </c>
      <c r="B33" s="75" t="s">
        <v>531</v>
      </c>
      <c r="C33" s="301" t="s">
        <v>42</v>
      </c>
      <c r="D33" s="70" t="s">
        <v>42</v>
      </c>
      <c r="E33" s="70" t="s">
        <v>42</v>
      </c>
      <c r="F33" s="70" t="s">
        <v>42</v>
      </c>
      <c r="G33" s="70" t="s">
        <v>42</v>
      </c>
      <c r="H33" s="70" t="s">
        <v>42</v>
      </c>
      <c r="I33" s="71" t="s">
        <v>42</v>
      </c>
      <c r="J33" s="71" t="s">
        <v>42</v>
      </c>
      <c r="K33" s="408" t="s">
        <v>42</v>
      </c>
      <c r="L33" s="408" t="s">
        <v>42</v>
      </c>
      <c r="M33" s="70" t="s">
        <v>42</v>
      </c>
      <c r="N33" s="70" t="s">
        <v>42</v>
      </c>
      <c r="O33" s="70" t="s">
        <v>42</v>
      </c>
      <c r="P33" s="70" t="s">
        <v>42</v>
      </c>
      <c r="Q33" s="70">
        <v>14</v>
      </c>
      <c r="R33" s="501">
        <v>45</v>
      </c>
      <c r="S33" s="313" t="s">
        <v>42</v>
      </c>
      <c r="T33" s="517">
        <v>67</v>
      </c>
      <c r="U33" s="14">
        <f>SUM(C33:T33)</f>
        <v>126</v>
      </c>
      <c r="V33" s="16">
        <f>COUNTIF(C33:T33,"&gt;0")</f>
        <v>3</v>
      </c>
      <c r="W33" s="345">
        <f>U33/V33</f>
        <v>42</v>
      </c>
      <c r="X33" s="170">
        <f>COUNTIF(C33:T33,"&gt;=300")</f>
        <v>0</v>
      </c>
      <c r="Y33" s="155">
        <f>COUNTIF(C33:T33,"&gt;=200")</f>
        <v>0</v>
      </c>
      <c r="Z33" s="155">
        <f>COUNTIF(C33:T33,"&gt;=100")</f>
        <v>0</v>
      </c>
    </row>
    <row r="34" spans="1:26" s="20" customFormat="1" ht="16.5" thickBot="1" thickTop="1">
      <c r="A34" s="76" t="s">
        <v>73</v>
      </c>
      <c r="B34" s="74" t="s">
        <v>235</v>
      </c>
      <c r="C34" s="43" t="s">
        <v>42</v>
      </c>
      <c r="D34" s="43" t="s">
        <v>42</v>
      </c>
      <c r="E34" s="43" t="s">
        <v>42</v>
      </c>
      <c r="F34" s="43" t="s">
        <v>42</v>
      </c>
      <c r="G34" s="43" t="s">
        <v>42</v>
      </c>
      <c r="H34" s="43" t="s">
        <v>42</v>
      </c>
      <c r="I34" s="280" t="s">
        <v>42</v>
      </c>
      <c r="J34" s="416" t="s">
        <v>42</v>
      </c>
      <c r="K34" s="550">
        <v>112</v>
      </c>
      <c r="L34" s="9">
        <v>7</v>
      </c>
      <c r="M34" s="43" t="s">
        <v>42</v>
      </c>
      <c r="N34" s="51" t="s">
        <v>42</v>
      </c>
      <c r="O34" s="43" t="s">
        <v>42</v>
      </c>
      <c r="P34" s="51" t="s">
        <v>42</v>
      </c>
      <c r="Q34" s="51" t="s">
        <v>42</v>
      </c>
      <c r="R34" s="51" t="s">
        <v>42</v>
      </c>
      <c r="S34" s="141" t="s">
        <v>42</v>
      </c>
      <c r="T34" s="51"/>
      <c r="U34" s="14">
        <f>SUM(C34:T34)</f>
        <v>119</v>
      </c>
      <c r="V34" s="16">
        <f>COUNTIF(C34:T34,"&gt;0")</f>
        <v>2</v>
      </c>
      <c r="W34" s="344">
        <f>U34/V34</f>
        <v>59.5</v>
      </c>
      <c r="X34" s="170">
        <f>COUNTIF(C34:T34,"&gt;=300")</f>
        <v>0</v>
      </c>
      <c r="Y34" s="155">
        <f>COUNTIF(C34:T34,"&gt;=200")</f>
        <v>0</v>
      </c>
      <c r="Z34" s="155">
        <f>COUNTIF(C34:T34,"&gt;=100")</f>
        <v>1</v>
      </c>
    </row>
    <row r="35" spans="1:26" s="20" customFormat="1" ht="15.75" thickBot="1">
      <c r="A35" s="77" t="s">
        <v>74</v>
      </c>
      <c r="B35" s="211" t="s">
        <v>145</v>
      </c>
      <c r="C35" s="154">
        <v>118</v>
      </c>
      <c r="D35" s="141" t="s">
        <v>42</v>
      </c>
      <c r="E35" s="141" t="s">
        <v>42</v>
      </c>
      <c r="F35" s="141" t="s">
        <v>42</v>
      </c>
      <c r="G35" s="141" t="s">
        <v>42</v>
      </c>
      <c r="H35" s="141" t="s">
        <v>42</v>
      </c>
      <c r="I35" s="141" t="s">
        <v>42</v>
      </c>
      <c r="J35" s="465" t="s">
        <v>42</v>
      </c>
      <c r="K35" s="549" t="s">
        <v>42</v>
      </c>
      <c r="L35" s="141" t="s">
        <v>42</v>
      </c>
      <c r="M35" s="141" t="s">
        <v>42</v>
      </c>
      <c r="N35" s="9" t="s">
        <v>42</v>
      </c>
      <c r="O35" s="9" t="s">
        <v>42</v>
      </c>
      <c r="P35" s="9" t="s">
        <v>42</v>
      </c>
      <c r="Q35" s="9" t="s">
        <v>42</v>
      </c>
      <c r="R35" s="43" t="s">
        <v>42</v>
      </c>
      <c r="S35" s="141" t="s">
        <v>42</v>
      </c>
      <c r="T35" s="9"/>
      <c r="U35" s="14">
        <f>SUM(C35:T35)</f>
        <v>118</v>
      </c>
      <c r="V35" s="16">
        <f>COUNTIF(C35:T35,"&gt;0")</f>
        <v>1</v>
      </c>
      <c r="W35" s="224">
        <f>U35/V35</f>
        <v>118</v>
      </c>
      <c r="X35" s="170">
        <f>COUNTIF(C35:T35,"&gt;=300")</f>
        <v>0</v>
      </c>
      <c r="Y35" s="155">
        <f>COUNTIF(C35:T35,"&gt;=200")</f>
        <v>0</v>
      </c>
      <c r="Z35" s="155">
        <f>COUNTIF(C35:T35,"&gt;=100")</f>
        <v>1</v>
      </c>
    </row>
    <row r="36" spans="1:26" s="20" customFormat="1" ht="15">
      <c r="A36" s="77" t="s">
        <v>75</v>
      </c>
      <c r="B36" s="8" t="s">
        <v>357</v>
      </c>
      <c r="C36" s="46" t="s">
        <v>42</v>
      </c>
      <c r="D36" s="9" t="s">
        <v>42</v>
      </c>
      <c r="E36" s="9" t="s">
        <v>42</v>
      </c>
      <c r="F36" s="9" t="s">
        <v>42</v>
      </c>
      <c r="G36" s="9" t="s">
        <v>42</v>
      </c>
      <c r="H36" s="9" t="s">
        <v>42</v>
      </c>
      <c r="I36" s="41" t="s">
        <v>42</v>
      </c>
      <c r="J36" s="9" t="s">
        <v>42</v>
      </c>
      <c r="K36" s="537" t="s">
        <v>42</v>
      </c>
      <c r="L36" s="353">
        <v>69</v>
      </c>
      <c r="M36" s="9">
        <v>25</v>
      </c>
      <c r="N36" s="141">
        <v>15</v>
      </c>
      <c r="O36" s="141">
        <v>4</v>
      </c>
      <c r="P36" s="141" t="s">
        <v>42</v>
      </c>
      <c r="Q36" s="141" t="s">
        <v>42</v>
      </c>
      <c r="R36" s="9" t="s">
        <v>42</v>
      </c>
      <c r="S36" s="141" t="s">
        <v>42</v>
      </c>
      <c r="T36" s="141"/>
      <c r="U36" s="14">
        <f>SUM(C36:T36)</f>
        <v>113</v>
      </c>
      <c r="V36" s="16">
        <f>COUNTIF(C36:T36,"&gt;0")</f>
        <v>4</v>
      </c>
      <c r="W36" s="224">
        <f>U36/V36</f>
        <v>28.25</v>
      </c>
      <c r="X36" s="170">
        <f>COUNTIF(C36:T36,"&gt;=300")</f>
        <v>0</v>
      </c>
      <c r="Y36" s="155">
        <f>COUNTIF(C36:T36,"&gt;=200")</f>
        <v>0</v>
      </c>
      <c r="Z36" s="155">
        <f>COUNTIF(C36:T36,"&gt;=100")</f>
        <v>0</v>
      </c>
    </row>
    <row r="37" spans="1:26" s="20" customFormat="1" ht="15">
      <c r="A37" s="77" t="s">
        <v>76</v>
      </c>
      <c r="B37" s="529" t="s">
        <v>457</v>
      </c>
      <c r="C37" s="530" t="s">
        <v>42</v>
      </c>
      <c r="D37" s="302" t="s">
        <v>42</v>
      </c>
      <c r="E37" s="23" t="s">
        <v>42</v>
      </c>
      <c r="F37" s="23" t="s">
        <v>42</v>
      </c>
      <c r="G37" s="23" t="s">
        <v>42</v>
      </c>
      <c r="H37" s="23" t="s">
        <v>42</v>
      </c>
      <c r="I37" s="225" t="s">
        <v>42</v>
      </c>
      <c r="J37" s="156" t="s">
        <v>42</v>
      </c>
      <c r="K37" s="62" t="s">
        <v>42</v>
      </c>
      <c r="L37" s="23" t="s">
        <v>42</v>
      </c>
      <c r="M37" s="23" t="s">
        <v>42</v>
      </c>
      <c r="N37" s="23">
        <v>48</v>
      </c>
      <c r="O37" s="355">
        <v>61</v>
      </c>
      <c r="P37" s="23" t="s">
        <v>42</v>
      </c>
      <c r="Q37" s="23" t="s">
        <v>42</v>
      </c>
      <c r="R37" s="156" t="s">
        <v>42</v>
      </c>
      <c r="S37" s="23" t="s">
        <v>42</v>
      </c>
      <c r="T37" s="23"/>
      <c r="U37" s="14">
        <f>SUM(C37:T37)</f>
        <v>109</v>
      </c>
      <c r="V37" s="16">
        <f>COUNTIF(C37:T37,"&gt;0")</f>
        <v>2</v>
      </c>
      <c r="W37" s="224">
        <f>U37/V37</f>
        <v>54.5</v>
      </c>
      <c r="X37" s="170">
        <f>COUNTIF(C37:T37,"&gt;=300")</f>
        <v>0</v>
      </c>
      <c r="Y37" s="155">
        <f>COUNTIF(C37:T37,"&gt;=200")</f>
        <v>0</v>
      </c>
      <c r="Z37" s="155">
        <f>COUNTIF(C37:T37,"&gt;=100")</f>
        <v>0</v>
      </c>
    </row>
    <row r="38" spans="1:26" s="20" customFormat="1" ht="15">
      <c r="A38" s="77" t="s">
        <v>77</v>
      </c>
      <c r="B38" s="8" t="s">
        <v>539</v>
      </c>
      <c r="C38" s="43" t="s">
        <v>42</v>
      </c>
      <c r="D38" s="9" t="s">
        <v>42</v>
      </c>
      <c r="E38" s="9" t="s">
        <v>42</v>
      </c>
      <c r="F38" s="9" t="s">
        <v>42</v>
      </c>
      <c r="G38" s="9" t="s">
        <v>42</v>
      </c>
      <c r="H38" s="41" t="s">
        <v>42</v>
      </c>
      <c r="I38" s="41" t="s">
        <v>42</v>
      </c>
      <c r="J38" s="41" t="s">
        <v>42</v>
      </c>
      <c r="K38" s="41" t="s">
        <v>42</v>
      </c>
      <c r="L38" s="9" t="s">
        <v>42</v>
      </c>
      <c r="M38" s="9" t="s">
        <v>42</v>
      </c>
      <c r="N38" s="9" t="s">
        <v>42</v>
      </c>
      <c r="O38" s="9" t="s">
        <v>42</v>
      </c>
      <c r="P38" s="9" t="s">
        <v>42</v>
      </c>
      <c r="Q38" s="9">
        <v>0</v>
      </c>
      <c r="R38" s="43">
        <v>44</v>
      </c>
      <c r="S38" s="141" t="s">
        <v>42</v>
      </c>
      <c r="T38" s="479">
        <v>61</v>
      </c>
      <c r="U38" s="14">
        <f>SUM(C38:T38)</f>
        <v>105</v>
      </c>
      <c r="V38" s="16">
        <f>COUNTIF(C38:T38,"&gt;0")</f>
        <v>2</v>
      </c>
      <c r="W38" s="224">
        <f>U38/V38</f>
        <v>52.5</v>
      </c>
      <c r="X38" s="170">
        <f>COUNTIF(C38:T38,"&gt;=300")</f>
        <v>0</v>
      </c>
      <c r="Y38" s="155">
        <f>COUNTIF(C38:T38,"&gt;=200")</f>
        <v>0</v>
      </c>
      <c r="Z38" s="155">
        <f>COUNTIF(C38:T38,"&gt;=100")</f>
        <v>0</v>
      </c>
    </row>
    <row r="39" spans="1:26" s="20" customFormat="1" ht="15">
      <c r="A39" s="77" t="s">
        <v>78</v>
      </c>
      <c r="B39" s="8" t="s">
        <v>205</v>
      </c>
      <c r="C39" s="9" t="s">
        <v>42</v>
      </c>
      <c r="D39" s="9" t="s">
        <v>42</v>
      </c>
      <c r="E39" s="9" t="s">
        <v>42</v>
      </c>
      <c r="F39" s="9" t="s">
        <v>42</v>
      </c>
      <c r="G39" s="9" t="s">
        <v>42</v>
      </c>
      <c r="H39" s="9" t="s">
        <v>42</v>
      </c>
      <c r="I39" s="41" t="s">
        <v>42</v>
      </c>
      <c r="J39" s="41" t="s">
        <v>42</v>
      </c>
      <c r="K39" s="406">
        <v>104</v>
      </c>
      <c r="L39" s="220" t="s">
        <v>42</v>
      </c>
      <c r="M39" s="220" t="s">
        <v>42</v>
      </c>
      <c r="N39" s="9" t="s">
        <v>42</v>
      </c>
      <c r="O39" s="9" t="s">
        <v>42</v>
      </c>
      <c r="P39" s="9" t="s">
        <v>42</v>
      </c>
      <c r="Q39" s="9" t="s">
        <v>42</v>
      </c>
      <c r="R39" s="43" t="s">
        <v>42</v>
      </c>
      <c r="S39" s="141" t="s">
        <v>42</v>
      </c>
      <c r="T39" s="9"/>
      <c r="U39" s="14">
        <f>SUM(C39:T39)</f>
        <v>104</v>
      </c>
      <c r="V39" s="16">
        <f>COUNTIF(C39:T39,"&gt;0")</f>
        <v>1</v>
      </c>
      <c r="W39" s="224">
        <f>U39/V39</f>
        <v>104</v>
      </c>
      <c r="X39" s="170">
        <f>COUNTIF(C39:T39,"&gt;=300")</f>
        <v>0</v>
      </c>
      <c r="Y39" s="155">
        <f>COUNTIF(C39:T39,"&gt;=200")</f>
        <v>0</v>
      </c>
      <c r="Z39" s="155">
        <f>COUNTIF(C39:T39,"&gt;=100")</f>
        <v>1</v>
      </c>
    </row>
    <row r="40" spans="1:26" s="20" customFormat="1" ht="15">
      <c r="A40" s="77" t="s">
        <v>79</v>
      </c>
      <c r="B40" s="8" t="s">
        <v>569</v>
      </c>
      <c r="C40" s="9" t="s">
        <v>42</v>
      </c>
      <c r="D40" s="46" t="s">
        <v>42</v>
      </c>
      <c r="E40" s="9" t="s">
        <v>42</v>
      </c>
      <c r="F40" s="9" t="s">
        <v>42</v>
      </c>
      <c r="G40" s="9" t="s">
        <v>42</v>
      </c>
      <c r="H40" s="9" t="s">
        <v>42</v>
      </c>
      <c r="I40" s="41" t="s">
        <v>42</v>
      </c>
      <c r="J40" s="41" t="s">
        <v>42</v>
      </c>
      <c r="K40" s="41" t="s">
        <v>42</v>
      </c>
      <c r="L40" s="9" t="s">
        <v>42</v>
      </c>
      <c r="M40" s="9" t="s">
        <v>42</v>
      </c>
      <c r="N40" s="9" t="s">
        <v>42</v>
      </c>
      <c r="O40" s="9" t="s">
        <v>42</v>
      </c>
      <c r="P40" s="9" t="s">
        <v>42</v>
      </c>
      <c r="Q40" s="9" t="s">
        <v>42</v>
      </c>
      <c r="R40" s="393">
        <v>75</v>
      </c>
      <c r="S40" s="141" t="s">
        <v>42</v>
      </c>
      <c r="T40" s="444">
        <v>22</v>
      </c>
      <c r="U40" s="14">
        <f>SUM(C40:T40)</f>
        <v>97</v>
      </c>
      <c r="V40" s="16">
        <f>COUNTIF(C40:T40,"&gt;0")</f>
        <v>2</v>
      </c>
      <c r="W40" s="224">
        <f>U40/V40</f>
        <v>48.5</v>
      </c>
      <c r="X40" s="170">
        <f>COUNTIF(C40:T40,"&gt;=300")</f>
        <v>0</v>
      </c>
      <c r="Y40" s="155">
        <f>COUNTIF(C40:T40,"&gt;=200")</f>
        <v>0</v>
      </c>
      <c r="Z40" s="155">
        <f>COUNTIF(C40:T40,"&gt;=100")</f>
        <v>0</v>
      </c>
    </row>
    <row r="41" spans="1:26" s="20" customFormat="1" ht="15">
      <c r="A41" s="77" t="s">
        <v>80</v>
      </c>
      <c r="B41" s="8" t="s">
        <v>487</v>
      </c>
      <c r="C41" s="41" t="s">
        <v>42</v>
      </c>
      <c r="D41" s="42" t="s">
        <v>42</v>
      </c>
      <c r="E41" s="42" t="s">
        <v>42</v>
      </c>
      <c r="F41" s="9" t="s">
        <v>42</v>
      </c>
      <c r="G41" s="9" t="s">
        <v>42</v>
      </c>
      <c r="H41" s="9" t="s">
        <v>42</v>
      </c>
      <c r="I41" s="41" t="s">
        <v>42</v>
      </c>
      <c r="J41" s="41" t="s">
        <v>42</v>
      </c>
      <c r="K41" s="41" t="s">
        <v>42</v>
      </c>
      <c r="L41" s="9" t="s">
        <v>42</v>
      </c>
      <c r="M41" s="9" t="s">
        <v>42</v>
      </c>
      <c r="N41" s="9" t="s">
        <v>42</v>
      </c>
      <c r="O41" s="9">
        <v>42</v>
      </c>
      <c r="P41" s="353">
        <v>53</v>
      </c>
      <c r="Q41" s="9" t="s">
        <v>42</v>
      </c>
      <c r="R41" s="43" t="s">
        <v>42</v>
      </c>
      <c r="S41" s="141" t="s">
        <v>42</v>
      </c>
      <c r="T41" s="9"/>
      <c r="U41" s="14">
        <f>SUM(C41:T41)</f>
        <v>95</v>
      </c>
      <c r="V41" s="16">
        <f>COUNTIF(C41:T41,"&gt;0")</f>
        <v>2</v>
      </c>
      <c r="W41" s="224">
        <f>U41/V41</f>
        <v>47.5</v>
      </c>
      <c r="X41" s="170">
        <f>COUNTIF(C41:T41,"&gt;=300")</f>
        <v>0</v>
      </c>
      <c r="Y41" s="155">
        <f>COUNTIF(C41:T41,"&gt;=200")</f>
        <v>0</v>
      </c>
      <c r="Z41" s="155">
        <f>COUNTIF(C41:T41,"&gt;=100")</f>
        <v>0</v>
      </c>
    </row>
    <row r="42" spans="1:26" s="20" customFormat="1" ht="15">
      <c r="A42" s="77" t="s">
        <v>81</v>
      </c>
      <c r="B42" s="8" t="s">
        <v>495</v>
      </c>
      <c r="C42" s="9" t="s">
        <v>42</v>
      </c>
      <c r="D42" s="43" t="s">
        <v>42</v>
      </c>
      <c r="E42" s="9" t="s">
        <v>42</v>
      </c>
      <c r="F42" s="9" t="s">
        <v>42</v>
      </c>
      <c r="G42" s="9" t="s">
        <v>42</v>
      </c>
      <c r="H42" s="41" t="s">
        <v>42</v>
      </c>
      <c r="I42" s="41" t="s">
        <v>42</v>
      </c>
      <c r="J42" s="41" t="s">
        <v>42</v>
      </c>
      <c r="K42" s="41" t="s">
        <v>42</v>
      </c>
      <c r="L42" s="9" t="s">
        <v>42</v>
      </c>
      <c r="M42" s="9" t="s">
        <v>42</v>
      </c>
      <c r="N42" s="9" t="s">
        <v>42</v>
      </c>
      <c r="O42" s="9">
        <v>3</v>
      </c>
      <c r="P42" s="353">
        <v>82</v>
      </c>
      <c r="Q42" s="5">
        <v>10</v>
      </c>
      <c r="R42" s="43" t="s">
        <v>42</v>
      </c>
      <c r="S42" s="141" t="s">
        <v>42</v>
      </c>
      <c r="T42" s="5"/>
      <c r="U42" s="14">
        <f>SUM(C42:T42)</f>
        <v>95</v>
      </c>
      <c r="V42" s="16">
        <f>COUNTIF(C42:T42,"&gt;0")</f>
        <v>3</v>
      </c>
      <c r="W42" s="224">
        <f>U42/V42</f>
        <v>31.666666666666668</v>
      </c>
      <c r="X42" s="170">
        <f>COUNTIF(C42:T42,"&gt;=300")</f>
        <v>0</v>
      </c>
      <c r="Y42" s="155">
        <f>COUNTIF(C42:T42,"&gt;=200")</f>
        <v>0</v>
      </c>
      <c r="Z42" s="155">
        <f>COUNTIF(C42:T42,"&gt;=100")</f>
        <v>0</v>
      </c>
    </row>
    <row r="43" spans="1:26" s="20" customFormat="1" ht="15.75" thickBot="1">
      <c r="A43" s="78" t="s">
        <v>82</v>
      </c>
      <c r="B43" s="213" t="s">
        <v>109</v>
      </c>
      <c r="C43" s="313" t="s">
        <v>42</v>
      </c>
      <c r="D43" s="544">
        <v>92</v>
      </c>
      <c r="E43" s="313" t="s">
        <v>42</v>
      </c>
      <c r="F43" s="313" t="s">
        <v>42</v>
      </c>
      <c r="G43" s="313" t="s">
        <v>42</v>
      </c>
      <c r="H43" s="313" t="s">
        <v>42</v>
      </c>
      <c r="I43" s="322" t="s">
        <v>42</v>
      </c>
      <c r="J43" s="322" t="s">
        <v>42</v>
      </c>
      <c r="K43" s="70" t="s">
        <v>42</v>
      </c>
      <c r="L43" s="545" t="s">
        <v>42</v>
      </c>
      <c r="M43" s="313" t="s">
        <v>42</v>
      </c>
      <c r="N43" s="70" t="s">
        <v>42</v>
      </c>
      <c r="O43" s="70" t="s">
        <v>42</v>
      </c>
      <c r="P43" s="70" t="s">
        <v>42</v>
      </c>
      <c r="Q43" s="70" t="s">
        <v>42</v>
      </c>
      <c r="R43" s="70" t="s">
        <v>42</v>
      </c>
      <c r="S43" s="313" t="s">
        <v>42</v>
      </c>
      <c r="T43" s="70"/>
      <c r="U43" s="14">
        <f>SUM(C43:T43)</f>
        <v>92</v>
      </c>
      <c r="V43" s="16">
        <f>COUNTIF(C43:T43,"&gt;0")</f>
        <v>1</v>
      </c>
      <c r="W43" s="345">
        <f>U43/V43</f>
        <v>92</v>
      </c>
      <c r="X43" s="170">
        <f>COUNTIF(C43:T43,"&gt;=300")</f>
        <v>0</v>
      </c>
      <c r="Y43" s="155">
        <f>COUNTIF(C43:T43,"&gt;=200")</f>
        <v>0</v>
      </c>
      <c r="Z43" s="155">
        <f>COUNTIF(C43:T43,"&gt;=100")</f>
        <v>0</v>
      </c>
    </row>
    <row r="44" spans="1:26" s="20" customFormat="1" ht="15.75" thickTop="1">
      <c r="A44" s="76" t="s">
        <v>83</v>
      </c>
      <c r="B44" s="74" t="s">
        <v>420</v>
      </c>
      <c r="C44" s="43" t="s">
        <v>42</v>
      </c>
      <c r="D44" s="43" t="s">
        <v>42</v>
      </c>
      <c r="E44" s="43" t="s">
        <v>42</v>
      </c>
      <c r="F44" s="43" t="s">
        <v>42</v>
      </c>
      <c r="G44" s="43" t="s">
        <v>42</v>
      </c>
      <c r="H44" s="43" t="s">
        <v>42</v>
      </c>
      <c r="I44" s="309" t="s">
        <v>42</v>
      </c>
      <c r="J44" s="43" t="s">
        <v>42</v>
      </c>
      <c r="K44" s="280" t="s">
        <v>42</v>
      </c>
      <c r="L44" s="9" t="s">
        <v>42</v>
      </c>
      <c r="M44" s="43">
        <v>20</v>
      </c>
      <c r="N44" s="353">
        <v>70</v>
      </c>
      <c r="O44" s="43" t="s">
        <v>42</v>
      </c>
      <c r="P44" s="43" t="s">
        <v>42</v>
      </c>
      <c r="Q44" s="43" t="s">
        <v>42</v>
      </c>
      <c r="R44" s="43" t="s">
        <v>42</v>
      </c>
      <c r="S44" s="141" t="s">
        <v>42</v>
      </c>
      <c r="T44" s="9"/>
      <c r="U44" s="14">
        <f>SUM(C44:T44)</f>
        <v>90</v>
      </c>
      <c r="V44" s="16">
        <f>COUNTIF(C44:T44,"&gt;0")</f>
        <v>2</v>
      </c>
      <c r="W44" s="344">
        <f>U44/V44</f>
        <v>45</v>
      </c>
      <c r="X44" s="170">
        <f>COUNTIF(C44:T44,"&gt;=300")</f>
        <v>0</v>
      </c>
      <c r="Y44" s="155">
        <f>COUNTIF(C44:T44,"&gt;=200")</f>
        <v>0</v>
      </c>
      <c r="Z44" s="155">
        <f>COUNTIF(C44:T44,"&gt;=100")</f>
        <v>0</v>
      </c>
    </row>
    <row r="45" spans="1:26" s="20" customFormat="1" ht="15">
      <c r="A45" s="8" t="s">
        <v>84</v>
      </c>
      <c r="B45" s="211" t="s">
        <v>364</v>
      </c>
      <c r="C45" s="508">
        <v>79</v>
      </c>
      <c r="D45" s="141" t="s">
        <v>42</v>
      </c>
      <c r="E45" s="141">
        <v>3</v>
      </c>
      <c r="F45" s="141" t="s">
        <v>42</v>
      </c>
      <c r="G45" s="141" t="s">
        <v>42</v>
      </c>
      <c r="H45" s="259" t="s">
        <v>42</v>
      </c>
      <c r="I45" s="42" t="s">
        <v>42</v>
      </c>
      <c r="J45" s="42" t="s">
        <v>42</v>
      </c>
      <c r="K45" s="41" t="s">
        <v>42</v>
      </c>
      <c r="L45" s="141" t="s">
        <v>42</v>
      </c>
      <c r="M45" s="141" t="s">
        <v>42</v>
      </c>
      <c r="N45" s="9" t="s">
        <v>42</v>
      </c>
      <c r="O45" s="9" t="s">
        <v>42</v>
      </c>
      <c r="P45" s="9" t="s">
        <v>42</v>
      </c>
      <c r="Q45" s="9" t="s">
        <v>42</v>
      </c>
      <c r="R45" s="9" t="s">
        <v>42</v>
      </c>
      <c r="S45" s="141" t="s">
        <v>42</v>
      </c>
      <c r="T45" s="9"/>
      <c r="U45" s="14">
        <f>SUM(C45:T45)</f>
        <v>82</v>
      </c>
      <c r="V45" s="16">
        <f>COUNTIF(C45:T45,"&gt;0")</f>
        <v>2</v>
      </c>
      <c r="W45" s="224">
        <f>U45/V45</f>
        <v>41</v>
      </c>
      <c r="X45" s="170">
        <f>COUNTIF(C45:T45,"&gt;=300")</f>
        <v>0</v>
      </c>
      <c r="Y45" s="155">
        <f>COUNTIF(C45:T45,"&gt;=200")</f>
        <v>0</v>
      </c>
      <c r="Z45" s="155">
        <f>COUNTIF(C45:T45,"&gt;=100")</f>
        <v>0</v>
      </c>
    </row>
    <row r="46" spans="1:26" s="20" customFormat="1" ht="15">
      <c r="A46" s="8" t="s">
        <v>85</v>
      </c>
      <c r="B46" s="191" t="s">
        <v>34</v>
      </c>
      <c r="C46" s="42" t="s">
        <v>42</v>
      </c>
      <c r="D46" s="42" t="s">
        <v>42</v>
      </c>
      <c r="E46" s="9" t="s">
        <v>42</v>
      </c>
      <c r="F46" s="9" t="s">
        <v>42</v>
      </c>
      <c r="G46" s="353">
        <v>54</v>
      </c>
      <c r="H46" s="46">
        <v>28</v>
      </c>
      <c r="I46" s="43" t="s">
        <v>42</v>
      </c>
      <c r="J46" s="9" t="s">
        <v>42</v>
      </c>
      <c r="K46" s="41" t="s">
        <v>42</v>
      </c>
      <c r="L46" s="9" t="s">
        <v>42</v>
      </c>
      <c r="M46" s="9" t="s">
        <v>42</v>
      </c>
      <c r="N46" s="141" t="s">
        <v>42</v>
      </c>
      <c r="O46" s="141" t="s">
        <v>42</v>
      </c>
      <c r="P46" s="141" t="s">
        <v>42</v>
      </c>
      <c r="Q46" s="141" t="s">
        <v>42</v>
      </c>
      <c r="R46" s="141" t="s">
        <v>42</v>
      </c>
      <c r="S46" s="141" t="s">
        <v>42</v>
      </c>
      <c r="T46" s="141"/>
      <c r="U46" s="14">
        <f>SUM(C46:T46)</f>
        <v>82</v>
      </c>
      <c r="V46" s="16">
        <f>COUNTIF(C46:T46,"&gt;0")</f>
        <v>2</v>
      </c>
      <c r="W46" s="224">
        <f>U46/V46</f>
        <v>41</v>
      </c>
      <c r="X46" s="170">
        <f>COUNTIF(C46:T46,"&gt;=300")</f>
        <v>0</v>
      </c>
      <c r="Y46" s="155">
        <f>COUNTIF(C46:T46,"&gt;=200")</f>
        <v>0</v>
      </c>
      <c r="Z46" s="155">
        <f>COUNTIF(C46:T46,"&gt;=100")</f>
        <v>0</v>
      </c>
    </row>
    <row r="47" spans="1:26" s="20" customFormat="1" ht="15">
      <c r="A47" s="8" t="s">
        <v>86</v>
      </c>
      <c r="B47" s="8" t="s">
        <v>578</v>
      </c>
      <c r="C47" s="43" t="s">
        <v>42</v>
      </c>
      <c r="D47" s="9" t="s">
        <v>42</v>
      </c>
      <c r="E47" s="9" t="s">
        <v>42</v>
      </c>
      <c r="F47" s="9" t="s">
        <v>42</v>
      </c>
      <c r="G47" s="41" t="s">
        <v>42</v>
      </c>
      <c r="H47" s="41" t="s">
        <v>42</v>
      </c>
      <c r="I47" s="42" t="s">
        <v>42</v>
      </c>
      <c r="J47" s="46" t="s">
        <v>42</v>
      </c>
      <c r="K47" s="41" t="s">
        <v>42</v>
      </c>
      <c r="L47" s="9" t="s">
        <v>42</v>
      </c>
      <c r="M47" s="9" t="s">
        <v>42</v>
      </c>
      <c r="N47" s="9" t="s">
        <v>42</v>
      </c>
      <c r="O47" s="9" t="s">
        <v>42</v>
      </c>
      <c r="P47" s="9" t="s">
        <v>42</v>
      </c>
      <c r="Q47" s="9" t="s">
        <v>42</v>
      </c>
      <c r="R47" s="9">
        <v>5</v>
      </c>
      <c r="S47" s="9">
        <v>0</v>
      </c>
      <c r="T47" s="479">
        <v>76</v>
      </c>
      <c r="U47" s="14">
        <f>SUM(C47:T47)</f>
        <v>81</v>
      </c>
      <c r="V47" s="16">
        <f>COUNTIF(C47:T47,"&gt;0")</f>
        <v>2</v>
      </c>
      <c r="W47" s="224">
        <f>U47/V47</f>
        <v>40.5</v>
      </c>
      <c r="X47" s="170">
        <f>COUNTIF(C47:T47,"&gt;=300")</f>
        <v>0</v>
      </c>
      <c r="Y47" s="155">
        <f>COUNTIF(C47:T47,"&gt;=200")</f>
        <v>0</v>
      </c>
      <c r="Z47" s="155">
        <f>COUNTIF(C47:T47,"&gt;=100")</f>
        <v>0</v>
      </c>
    </row>
    <row r="48" spans="1:26" s="20" customFormat="1" ht="15">
      <c r="A48" s="8" t="s">
        <v>87</v>
      </c>
      <c r="B48" s="8" t="s">
        <v>579</v>
      </c>
      <c r="C48" s="9" t="s">
        <v>42</v>
      </c>
      <c r="D48" s="9" t="s">
        <v>42</v>
      </c>
      <c r="E48" s="9" t="s">
        <v>42</v>
      </c>
      <c r="F48" s="46" t="s">
        <v>42</v>
      </c>
      <c r="G48" s="9" t="s">
        <v>42</v>
      </c>
      <c r="H48" s="43" t="s">
        <v>42</v>
      </c>
      <c r="I48" s="41" t="s">
        <v>42</v>
      </c>
      <c r="J48" s="46" t="s">
        <v>42</v>
      </c>
      <c r="K48" s="206" t="s">
        <v>42</v>
      </c>
      <c r="L48" s="9" t="s">
        <v>42</v>
      </c>
      <c r="M48" s="9" t="s">
        <v>42</v>
      </c>
      <c r="N48" s="9" t="s">
        <v>42</v>
      </c>
      <c r="O48" s="9" t="s">
        <v>42</v>
      </c>
      <c r="P48" s="9" t="s">
        <v>42</v>
      </c>
      <c r="Q48" s="9" t="s">
        <v>42</v>
      </c>
      <c r="R48" s="9">
        <v>6</v>
      </c>
      <c r="S48" s="9">
        <v>4</v>
      </c>
      <c r="T48" s="479">
        <v>71</v>
      </c>
      <c r="U48" s="14">
        <f>SUM(C48:T48)</f>
        <v>81</v>
      </c>
      <c r="V48" s="16">
        <f>COUNTIF(C48:T48,"&gt;0")</f>
        <v>3</v>
      </c>
      <c r="W48" s="224">
        <f>U48/V48</f>
        <v>27</v>
      </c>
      <c r="X48" s="170">
        <f>COUNTIF(C48:T48,"&gt;=300")</f>
        <v>0</v>
      </c>
      <c r="Y48" s="155">
        <f>COUNTIF(C48:T48,"&gt;=200")</f>
        <v>0</v>
      </c>
      <c r="Z48" s="155">
        <f>COUNTIF(C48:T48,"&gt;=100")</f>
        <v>0</v>
      </c>
    </row>
    <row r="49" spans="1:32" s="20" customFormat="1" ht="15">
      <c r="A49" s="8" t="s">
        <v>88</v>
      </c>
      <c r="B49" s="211" t="s">
        <v>53</v>
      </c>
      <c r="C49" s="141" t="s">
        <v>42</v>
      </c>
      <c r="D49" s="141" t="s">
        <v>42</v>
      </c>
      <c r="E49" s="259" t="s">
        <v>42</v>
      </c>
      <c r="F49" s="592">
        <v>80</v>
      </c>
      <c r="G49" s="52" t="s">
        <v>42</v>
      </c>
      <c r="H49" s="141" t="s">
        <v>42</v>
      </c>
      <c r="I49" s="141" t="s">
        <v>42</v>
      </c>
      <c r="J49" s="141" t="s">
        <v>42</v>
      </c>
      <c r="K49" s="259" t="s">
        <v>42</v>
      </c>
      <c r="L49" s="141" t="s">
        <v>42</v>
      </c>
      <c r="M49" s="141" t="s">
        <v>42</v>
      </c>
      <c r="N49" s="9" t="s">
        <v>42</v>
      </c>
      <c r="O49" s="9" t="s">
        <v>42</v>
      </c>
      <c r="P49" s="9" t="s">
        <v>42</v>
      </c>
      <c r="Q49" s="9" t="s">
        <v>42</v>
      </c>
      <c r="R49" s="9" t="s">
        <v>42</v>
      </c>
      <c r="S49" s="141" t="s">
        <v>42</v>
      </c>
      <c r="T49" s="9"/>
      <c r="U49" s="14">
        <f>SUM(C49:T49)</f>
        <v>80</v>
      </c>
      <c r="V49" s="16">
        <f>COUNTIF(C49:T49,"&gt;0")</f>
        <v>1</v>
      </c>
      <c r="W49" s="224">
        <f>U49/V49</f>
        <v>80</v>
      </c>
      <c r="X49" s="170">
        <f>COUNTIF(C49:T49,"&gt;=300")</f>
        <v>0</v>
      </c>
      <c r="Y49" s="155">
        <f>COUNTIF(C49:T49,"&gt;=200")</f>
        <v>0</v>
      </c>
      <c r="Z49" s="155">
        <f>COUNTIF(C49:T49,"&gt;=100")</f>
        <v>0</v>
      </c>
      <c r="AD49" s="219"/>
      <c r="AE49" s="7"/>
      <c r="AF49" s="7"/>
    </row>
    <row r="50" spans="1:32" s="20" customFormat="1" ht="15">
      <c r="A50" s="8" t="s">
        <v>89</v>
      </c>
      <c r="B50" s="8" t="s">
        <v>176</v>
      </c>
      <c r="C50" s="9">
        <v>5</v>
      </c>
      <c r="D50" s="9">
        <v>9</v>
      </c>
      <c r="E50" s="41" t="s">
        <v>42</v>
      </c>
      <c r="F50" s="41" t="s">
        <v>42</v>
      </c>
      <c r="G50" s="42">
        <v>19</v>
      </c>
      <c r="H50" s="353">
        <v>40</v>
      </c>
      <c r="I50" s="9" t="s">
        <v>42</v>
      </c>
      <c r="J50" s="9" t="s">
        <v>42</v>
      </c>
      <c r="K50" s="9" t="s">
        <v>42</v>
      </c>
      <c r="L50" s="45" t="s">
        <v>42</v>
      </c>
      <c r="M50" s="45" t="s">
        <v>42</v>
      </c>
      <c r="N50" s="9" t="s">
        <v>42</v>
      </c>
      <c r="O50" s="9" t="s">
        <v>42</v>
      </c>
      <c r="P50" s="9" t="s">
        <v>42</v>
      </c>
      <c r="Q50" s="9" t="s">
        <v>42</v>
      </c>
      <c r="R50" s="9" t="s">
        <v>42</v>
      </c>
      <c r="S50" s="141" t="s">
        <v>42</v>
      </c>
      <c r="T50" s="9"/>
      <c r="U50" s="14">
        <f>SUM(C50:T50)</f>
        <v>73</v>
      </c>
      <c r="V50" s="16">
        <f>COUNTIF(C50:T50,"&gt;0")</f>
        <v>4</v>
      </c>
      <c r="W50" s="224">
        <f>U50/V50</f>
        <v>18.25</v>
      </c>
      <c r="X50" s="170">
        <f>COUNTIF(C50:T50,"&gt;=300")</f>
        <v>0</v>
      </c>
      <c r="Y50" s="155">
        <f>COUNTIF(C50:T50,"&gt;=200")</f>
        <v>0</v>
      </c>
      <c r="Z50" s="155">
        <f>COUNTIF(C50:T50,"&gt;=100")</f>
        <v>0</v>
      </c>
      <c r="AD50" s="219"/>
      <c r="AE50" s="7"/>
      <c r="AF50" s="7"/>
    </row>
    <row r="51" spans="1:32" s="20" customFormat="1" ht="15">
      <c r="A51" s="8" t="s">
        <v>90</v>
      </c>
      <c r="B51" s="8" t="s">
        <v>452</v>
      </c>
      <c r="C51" s="9" t="s">
        <v>42</v>
      </c>
      <c r="D51" s="9" t="s">
        <v>42</v>
      </c>
      <c r="E51" s="46" t="s">
        <v>42</v>
      </c>
      <c r="F51" s="43" t="s">
        <v>42</v>
      </c>
      <c r="G51" s="9" t="s">
        <v>42</v>
      </c>
      <c r="H51" s="9" t="s">
        <v>42</v>
      </c>
      <c r="I51" s="9" t="s">
        <v>42</v>
      </c>
      <c r="J51" s="9" t="s">
        <v>42</v>
      </c>
      <c r="K51" s="9" t="s">
        <v>42</v>
      </c>
      <c r="L51" s="9" t="s">
        <v>42</v>
      </c>
      <c r="M51" s="9" t="s">
        <v>42</v>
      </c>
      <c r="N51" s="392">
        <v>68</v>
      </c>
      <c r="O51" s="141" t="s">
        <v>42</v>
      </c>
      <c r="P51" s="141" t="s">
        <v>42</v>
      </c>
      <c r="Q51" s="141" t="s">
        <v>42</v>
      </c>
      <c r="R51" s="141" t="s">
        <v>42</v>
      </c>
      <c r="S51" s="141" t="s">
        <v>42</v>
      </c>
      <c r="T51" s="141"/>
      <c r="U51" s="14">
        <f>SUM(C51:T51)</f>
        <v>68</v>
      </c>
      <c r="V51" s="16">
        <f>COUNTIF(C51:T51,"&gt;0")</f>
        <v>1</v>
      </c>
      <c r="W51" s="224">
        <f>U51/V51</f>
        <v>68</v>
      </c>
      <c r="X51" s="170">
        <f>COUNTIF(C51:T51,"&gt;=300")</f>
        <v>0</v>
      </c>
      <c r="Y51" s="155">
        <f>COUNTIF(C51:T51,"&gt;=200")</f>
        <v>0</v>
      </c>
      <c r="Z51" s="155">
        <f>COUNTIF(C51:T51,"&gt;=100")</f>
        <v>0</v>
      </c>
      <c r="AD51" s="219"/>
      <c r="AE51" s="7"/>
      <c r="AF51" s="7"/>
    </row>
    <row r="52" spans="1:32" s="20" customFormat="1" ht="15">
      <c r="A52" s="8" t="s">
        <v>91</v>
      </c>
      <c r="B52" s="211" t="s">
        <v>94</v>
      </c>
      <c r="C52" s="9" t="s">
        <v>42</v>
      </c>
      <c r="D52" s="259" t="s">
        <v>42</v>
      </c>
      <c r="E52" s="306">
        <v>5</v>
      </c>
      <c r="F52" s="522" t="s">
        <v>42</v>
      </c>
      <c r="G52" s="141" t="s">
        <v>42</v>
      </c>
      <c r="H52" s="141" t="s">
        <v>42</v>
      </c>
      <c r="I52" s="141" t="s">
        <v>42</v>
      </c>
      <c r="J52" s="9" t="s">
        <v>42</v>
      </c>
      <c r="K52" s="319" t="s">
        <v>42</v>
      </c>
      <c r="L52" s="353">
        <v>59</v>
      </c>
      <c r="M52" s="9" t="s">
        <v>42</v>
      </c>
      <c r="N52" s="141" t="s">
        <v>42</v>
      </c>
      <c r="O52" s="141" t="s">
        <v>42</v>
      </c>
      <c r="P52" s="141" t="s">
        <v>42</v>
      </c>
      <c r="Q52" s="141" t="s">
        <v>42</v>
      </c>
      <c r="R52" s="141" t="s">
        <v>42</v>
      </c>
      <c r="S52" s="141" t="s">
        <v>42</v>
      </c>
      <c r="T52" s="141"/>
      <c r="U52" s="14">
        <f>SUM(C52:T52)</f>
        <v>64</v>
      </c>
      <c r="V52" s="16">
        <f>COUNTIF(C52:T52,"&gt;0")</f>
        <v>2</v>
      </c>
      <c r="W52" s="224">
        <f>U52/V52</f>
        <v>32</v>
      </c>
      <c r="X52" s="170">
        <f>COUNTIF(C52:T52,"&gt;=300")</f>
        <v>0</v>
      </c>
      <c r="Y52" s="155">
        <f>COUNTIF(C52:T52,"&gt;=200")</f>
        <v>0</v>
      </c>
      <c r="Z52" s="155">
        <f>COUNTIF(C52:T52,"&gt;=100")</f>
        <v>0</v>
      </c>
      <c r="AD52" s="219"/>
      <c r="AE52" s="7"/>
      <c r="AF52" s="7"/>
    </row>
    <row r="53" spans="1:32" s="20" customFormat="1" ht="15.75" thickBot="1">
      <c r="A53" s="75" t="s">
        <v>111</v>
      </c>
      <c r="B53" s="75" t="s">
        <v>360</v>
      </c>
      <c r="C53" s="70" t="s">
        <v>42</v>
      </c>
      <c r="D53" s="70" t="s">
        <v>42</v>
      </c>
      <c r="E53" s="322" t="s">
        <v>42</v>
      </c>
      <c r="F53" s="300" t="s">
        <v>42</v>
      </c>
      <c r="G53" s="300" t="s">
        <v>42</v>
      </c>
      <c r="H53" s="70" t="s">
        <v>42</v>
      </c>
      <c r="I53" s="70" t="s">
        <v>42</v>
      </c>
      <c r="J53" s="70" t="s">
        <v>42</v>
      </c>
      <c r="K53" s="460" t="s">
        <v>42</v>
      </c>
      <c r="L53" s="523">
        <v>40</v>
      </c>
      <c r="M53" s="71">
        <v>24</v>
      </c>
      <c r="N53" s="71" t="s">
        <v>42</v>
      </c>
      <c r="O53" s="71" t="s">
        <v>42</v>
      </c>
      <c r="P53" s="70" t="s">
        <v>42</v>
      </c>
      <c r="Q53" s="71" t="s">
        <v>42</v>
      </c>
      <c r="R53" s="71" t="s">
        <v>42</v>
      </c>
      <c r="S53" s="460" t="s">
        <v>42</v>
      </c>
      <c r="T53" s="71"/>
      <c r="U53" s="14">
        <f>SUM(C53:T53)</f>
        <v>64</v>
      </c>
      <c r="V53" s="16">
        <f>COUNTIF(C53:T53,"&gt;0")</f>
        <v>2</v>
      </c>
      <c r="W53" s="345">
        <f>U53/V53</f>
        <v>32</v>
      </c>
      <c r="X53" s="170">
        <f>COUNTIF(C53:T53,"&gt;=300")</f>
        <v>0</v>
      </c>
      <c r="Y53" s="155">
        <f>COUNTIF(C53:T53,"&gt;=200")</f>
        <v>0</v>
      </c>
      <c r="Z53" s="155">
        <f>COUNTIF(C53:T53,"&gt;=100")</f>
        <v>0</v>
      </c>
      <c r="AD53" s="219"/>
      <c r="AE53"/>
      <c r="AF53"/>
    </row>
    <row r="54" spans="1:32" s="20" customFormat="1" ht="15.75" thickTop="1">
      <c r="A54" s="74" t="s">
        <v>112</v>
      </c>
      <c r="B54" s="74" t="s">
        <v>38</v>
      </c>
      <c r="C54" s="361">
        <v>46</v>
      </c>
      <c r="D54" s="43">
        <v>3</v>
      </c>
      <c r="E54" s="43" t="s">
        <v>42</v>
      </c>
      <c r="F54" s="43" t="s">
        <v>42</v>
      </c>
      <c r="G54" s="43">
        <v>12</v>
      </c>
      <c r="H54" s="43" t="s">
        <v>42</v>
      </c>
      <c r="I54" s="43" t="s">
        <v>42</v>
      </c>
      <c r="J54" s="9" t="s">
        <v>42</v>
      </c>
      <c r="K54" s="280" t="s">
        <v>42</v>
      </c>
      <c r="L54" s="9" t="s">
        <v>42</v>
      </c>
      <c r="M54" s="9" t="s">
        <v>42</v>
      </c>
      <c r="N54" s="9" t="s">
        <v>42</v>
      </c>
      <c r="O54" s="43" t="s">
        <v>42</v>
      </c>
      <c r="P54" s="43" t="s">
        <v>42</v>
      </c>
      <c r="Q54" s="43" t="s">
        <v>42</v>
      </c>
      <c r="R54" s="43" t="s">
        <v>42</v>
      </c>
      <c r="S54" s="141" t="s">
        <v>42</v>
      </c>
      <c r="T54" s="43"/>
      <c r="U54" s="14">
        <f>SUM(C54:T54)</f>
        <v>61</v>
      </c>
      <c r="V54" s="16">
        <f>COUNTIF(C54:T54,"&gt;0")</f>
        <v>3</v>
      </c>
      <c r="W54" s="344">
        <f>U54/V54</f>
        <v>20.333333333333332</v>
      </c>
      <c r="X54" s="170">
        <f>COUNTIF(C54:T54,"&gt;=300")</f>
        <v>0</v>
      </c>
      <c r="Y54" s="155">
        <f>COUNTIF(C54:T54,"&gt;=200")</f>
        <v>0</v>
      </c>
      <c r="Z54" s="155">
        <f>COUNTIF(C54:T54,"&gt;=100")</f>
        <v>0</v>
      </c>
      <c r="AD54" s="219"/>
      <c r="AE54"/>
      <c r="AF54"/>
    </row>
    <row r="55" spans="1:32" s="20" customFormat="1" ht="15">
      <c r="A55" s="77" t="s">
        <v>113</v>
      </c>
      <c r="B55" s="8" t="s">
        <v>192</v>
      </c>
      <c r="C55" s="9" t="s">
        <v>42</v>
      </c>
      <c r="D55" s="9" t="s">
        <v>42</v>
      </c>
      <c r="E55" s="9" t="s">
        <v>42</v>
      </c>
      <c r="F55" s="9" t="s">
        <v>42</v>
      </c>
      <c r="G55" s="9" t="s">
        <v>42</v>
      </c>
      <c r="H55" s="9" t="s">
        <v>42</v>
      </c>
      <c r="I55" s="9" t="s">
        <v>42</v>
      </c>
      <c r="J55" s="353">
        <v>58</v>
      </c>
      <c r="K55" s="41" t="s">
        <v>42</v>
      </c>
      <c r="L55" s="9" t="s">
        <v>42</v>
      </c>
      <c r="M55" s="9" t="s">
        <v>42</v>
      </c>
      <c r="N55" s="141" t="s">
        <v>42</v>
      </c>
      <c r="O55" s="141" t="s">
        <v>42</v>
      </c>
      <c r="P55" s="141" t="s">
        <v>42</v>
      </c>
      <c r="Q55" s="51" t="s">
        <v>42</v>
      </c>
      <c r="R55" s="141" t="s">
        <v>42</v>
      </c>
      <c r="S55" s="141" t="s">
        <v>42</v>
      </c>
      <c r="T55" s="51"/>
      <c r="U55" s="14">
        <f>SUM(C55:T55)</f>
        <v>58</v>
      </c>
      <c r="V55" s="16">
        <f>COUNTIF(C55:T55,"&gt;0")</f>
        <v>1</v>
      </c>
      <c r="W55" s="224">
        <f>U55/V55</f>
        <v>58</v>
      </c>
      <c r="X55" s="170">
        <f>COUNTIF(C55:T55,"&gt;=300")</f>
        <v>0</v>
      </c>
      <c r="Y55" s="155">
        <f>COUNTIF(C55:T55,"&gt;=200")</f>
        <v>0</v>
      </c>
      <c r="Z55" s="155">
        <f>COUNTIF(C55:T55,"&gt;=100")</f>
        <v>0</v>
      </c>
      <c r="AD55" s="219"/>
      <c r="AE55"/>
      <c r="AF55"/>
    </row>
    <row r="56" spans="1:32" s="20" customFormat="1" ht="15">
      <c r="A56" s="77" t="s">
        <v>114</v>
      </c>
      <c r="B56" s="8" t="s">
        <v>206</v>
      </c>
      <c r="C56" s="9" t="s">
        <v>42</v>
      </c>
      <c r="D56" s="9" t="s">
        <v>42</v>
      </c>
      <c r="E56" s="9" t="s">
        <v>42</v>
      </c>
      <c r="F56" s="9" t="s">
        <v>42</v>
      </c>
      <c r="G56" s="9" t="s">
        <v>42</v>
      </c>
      <c r="H56" s="9" t="s">
        <v>42</v>
      </c>
      <c r="I56" s="9" t="s">
        <v>42</v>
      </c>
      <c r="J56" s="9" t="s">
        <v>42</v>
      </c>
      <c r="K56" s="406">
        <v>57</v>
      </c>
      <c r="L56" s="220" t="s">
        <v>42</v>
      </c>
      <c r="M56" s="220" t="s">
        <v>42</v>
      </c>
      <c r="N56" s="9" t="s">
        <v>42</v>
      </c>
      <c r="O56" s="9" t="s">
        <v>42</v>
      </c>
      <c r="P56" s="9" t="s">
        <v>42</v>
      </c>
      <c r="Q56" s="9" t="s">
        <v>42</v>
      </c>
      <c r="R56" s="43" t="s">
        <v>42</v>
      </c>
      <c r="S56" s="9" t="s">
        <v>42</v>
      </c>
      <c r="T56" s="43"/>
      <c r="U56" s="14">
        <f>SUM(C56:T56)</f>
        <v>57</v>
      </c>
      <c r="V56" s="16">
        <f>COUNTIF(C56:T56,"&gt;0")</f>
        <v>1</v>
      </c>
      <c r="W56" s="224">
        <f>U56/V56</f>
        <v>57</v>
      </c>
      <c r="X56" s="170">
        <f>COUNTIF(C56:T56,"&gt;=300")</f>
        <v>0</v>
      </c>
      <c r="Y56" s="155">
        <f>COUNTIF(C56:T56,"&gt;=200")</f>
        <v>0</v>
      </c>
      <c r="Z56" s="155">
        <f>COUNTIF(C56:T56,"&gt;=100")</f>
        <v>0</v>
      </c>
      <c r="AD56" s="219"/>
      <c r="AE56"/>
      <c r="AF56"/>
    </row>
    <row r="57" spans="1:32" s="20" customFormat="1" ht="15">
      <c r="A57" s="77" t="s">
        <v>115</v>
      </c>
      <c r="B57" s="8" t="s">
        <v>223</v>
      </c>
      <c r="C57" s="9" t="s">
        <v>42</v>
      </c>
      <c r="D57" s="9" t="s">
        <v>42</v>
      </c>
      <c r="E57" s="9" t="s">
        <v>42</v>
      </c>
      <c r="F57" s="9" t="s">
        <v>42</v>
      </c>
      <c r="G57" s="9" t="s">
        <v>42</v>
      </c>
      <c r="H57" s="9" t="s">
        <v>42</v>
      </c>
      <c r="I57" s="9" t="s">
        <v>42</v>
      </c>
      <c r="J57" s="353">
        <v>53</v>
      </c>
      <c r="K57" s="41">
        <v>2</v>
      </c>
      <c r="L57" s="9" t="s">
        <v>42</v>
      </c>
      <c r="M57" s="9" t="s">
        <v>42</v>
      </c>
      <c r="N57" s="9" t="s">
        <v>42</v>
      </c>
      <c r="O57" s="9" t="s">
        <v>42</v>
      </c>
      <c r="P57" s="9" t="s">
        <v>42</v>
      </c>
      <c r="Q57" s="43" t="s">
        <v>42</v>
      </c>
      <c r="R57" s="43" t="s">
        <v>42</v>
      </c>
      <c r="S57" s="141" t="s">
        <v>42</v>
      </c>
      <c r="T57" s="43"/>
      <c r="U57" s="14">
        <f>SUM(C57:T57)</f>
        <v>55</v>
      </c>
      <c r="V57" s="16">
        <f>COUNTIF(C57:T57,"&gt;0")</f>
        <v>2</v>
      </c>
      <c r="W57" s="224">
        <f>U57/V57</f>
        <v>27.5</v>
      </c>
      <c r="X57" s="170">
        <f>COUNTIF(C57:T57,"&gt;=300")</f>
        <v>0</v>
      </c>
      <c r="Y57" s="155">
        <f>COUNTIF(C57:T57,"&gt;=200")</f>
        <v>0</v>
      </c>
      <c r="Z57" s="155">
        <f>COUNTIF(C57:T57,"&gt;=100")</f>
        <v>0</v>
      </c>
      <c r="AD57" s="219"/>
      <c r="AE57"/>
      <c r="AF57"/>
    </row>
    <row r="58" spans="1:32" s="20" customFormat="1" ht="15">
      <c r="A58" s="77" t="s">
        <v>116</v>
      </c>
      <c r="B58" s="8" t="s">
        <v>632</v>
      </c>
      <c r="C58" s="9" t="s">
        <v>42</v>
      </c>
      <c r="D58" s="9" t="s">
        <v>42</v>
      </c>
      <c r="E58" s="9" t="s">
        <v>42</v>
      </c>
      <c r="F58" s="9" t="s">
        <v>42</v>
      </c>
      <c r="G58" s="9" t="s">
        <v>42</v>
      </c>
      <c r="H58" s="9" t="s">
        <v>42</v>
      </c>
      <c r="I58" s="9" t="s">
        <v>42</v>
      </c>
      <c r="J58" s="9" t="s">
        <v>42</v>
      </c>
      <c r="K58" s="41" t="s">
        <v>42</v>
      </c>
      <c r="L58" s="9" t="s">
        <v>42</v>
      </c>
      <c r="M58" s="9" t="s">
        <v>42</v>
      </c>
      <c r="N58" s="9" t="s">
        <v>42</v>
      </c>
      <c r="O58" s="9" t="s">
        <v>42</v>
      </c>
      <c r="P58" s="9" t="s">
        <v>42</v>
      </c>
      <c r="Q58" s="43" t="s">
        <v>42</v>
      </c>
      <c r="R58" s="9" t="s">
        <v>42</v>
      </c>
      <c r="S58" s="141" t="s">
        <v>42</v>
      </c>
      <c r="T58" s="447">
        <v>55</v>
      </c>
      <c r="U58" s="14">
        <f>SUM(C58:T58)</f>
        <v>55</v>
      </c>
      <c r="V58" s="16">
        <f>COUNTIF(C58:T58,"&gt;0")</f>
        <v>1</v>
      </c>
      <c r="W58" s="224">
        <f>U58/V58</f>
        <v>55</v>
      </c>
      <c r="X58" s="170">
        <f>COUNTIF(C58:T58,"&gt;=300")</f>
        <v>0</v>
      </c>
      <c r="Y58" s="155">
        <f>COUNTIF(C58:T58,"&gt;=200")</f>
        <v>0</v>
      </c>
      <c r="Z58" s="155">
        <f>COUNTIF(C58:T58,"&gt;=100")</f>
        <v>0</v>
      </c>
      <c r="AD58" s="219"/>
      <c r="AE58"/>
      <c r="AF58"/>
    </row>
    <row r="59" spans="1:26" s="20" customFormat="1" ht="15">
      <c r="A59" s="77" t="s">
        <v>117</v>
      </c>
      <c r="B59" s="8" t="s">
        <v>153</v>
      </c>
      <c r="C59" s="9" t="s">
        <v>42</v>
      </c>
      <c r="D59" s="9" t="s">
        <v>42</v>
      </c>
      <c r="E59" s="9" t="s">
        <v>42</v>
      </c>
      <c r="F59" s="9" t="s">
        <v>42</v>
      </c>
      <c r="G59" s="9" t="s">
        <v>42</v>
      </c>
      <c r="H59" s="9" t="s">
        <v>42</v>
      </c>
      <c r="I59" s="353">
        <v>36</v>
      </c>
      <c r="J59" s="9" t="s">
        <v>42</v>
      </c>
      <c r="K59" s="41">
        <v>18</v>
      </c>
      <c r="L59" s="9" t="s">
        <v>42</v>
      </c>
      <c r="M59" s="9" t="s">
        <v>42</v>
      </c>
      <c r="N59" s="141" t="s">
        <v>42</v>
      </c>
      <c r="O59" s="141" t="s">
        <v>42</v>
      </c>
      <c r="P59" s="141" t="s">
        <v>42</v>
      </c>
      <c r="Q59" s="51" t="s">
        <v>42</v>
      </c>
      <c r="R59" s="51" t="s">
        <v>42</v>
      </c>
      <c r="S59" s="141" t="s">
        <v>42</v>
      </c>
      <c r="T59" s="51"/>
      <c r="U59" s="14">
        <f>SUM(C59:T59)</f>
        <v>54</v>
      </c>
      <c r="V59" s="16">
        <f>COUNTIF(C59:T59,"&gt;0")</f>
        <v>2</v>
      </c>
      <c r="W59" s="224">
        <f>U59/V59</f>
        <v>27</v>
      </c>
      <c r="X59" s="170">
        <f>COUNTIF(C59:T59,"&gt;=300")</f>
        <v>0</v>
      </c>
      <c r="Y59" s="155">
        <f>COUNTIF(C59:T59,"&gt;=200")</f>
        <v>0</v>
      </c>
      <c r="Z59" s="155">
        <f>COUNTIF(C59:T59,"&gt;=100")</f>
        <v>0</v>
      </c>
    </row>
    <row r="60" spans="1:26" s="20" customFormat="1" ht="15">
      <c r="A60" s="77" t="s">
        <v>118</v>
      </c>
      <c r="B60" s="8" t="s">
        <v>635</v>
      </c>
      <c r="C60" s="9" t="s">
        <v>42</v>
      </c>
      <c r="D60" s="9" t="s">
        <v>42</v>
      </c>
      <c r="E60" s="9" t="s">
        <v>42</v>
      </c>
      <c r="F60" s="9" t="s">
        <v>42</v>
      </c>
      <c r="G60" s="9" t="s">
        <v>42</v>
      </c>
      <c r="H60" s="9" t="s">
        <v>42</v>
      </c>
      <c r="I60" s="9" t="s">
        <v>42</v>
      </c>
      <c r="J60" s="9" t="s">
        <v>42</v>
      </c>
      <c r="K60" s="41" t="s">
        <v>42</v>
      </c>
      <c r="L60" s="9" t="s">
        <v>42</v>
      </c>
      <c r="M60" s="9" t="s">
        <v>42</v>
      </c>
      <c r="N60" s="9" t="s">
        <v>42</v>
      </c>
      <c r="O60" s="9" t="s">
        <v>42</v>
      </c>
      <c r="P60" s="9" t="s">
        <v>42</v>
      </c>
      <c r="Q60" s="43" t="s">
        <v>42</v>
      </c>
      <c r="R60" s="43" t="s">
        <v>42</v>
      </c>
      <c r="S60" s="141" t="s">
        <v>42</v>
      </c>
      <c r="T60" s="447">
        <v>51</v>
      </c>
      <c r="U60" s="14">
        <f>SUM(C60:T60)</f>
        <v>51</v>
      </c>
      <c r="V60" s="16">
        <f>COUNTIF(C60:T60,"&gt;0")</f>
        <v>1</v>
      </c>
      <c r="W60" s="224">
        <f>U60/V60</f>
        <v>51</v>
      </c>
      <c r="X60" s="170">
        <f>COUNTIF(C60:T60,"&gt;=300")</f>
        <v>0</v>
      </c>
      <c r="Y60" s="155">
        <f>COUNTIF(C60:T60,"&gt;=200")</f>
        <v>0</v>
      </c>
      <c r="Z60" s="155">
        <f>COUNTIF(C60:T60,"&gt;=100")</f>
        <v>0</v>
      </c>
    </row>
    <row r="61" spans="1:26" s="20" customFormat="1" ht="15">
      <c r="A61" s="77" t="s">
        <v>119</v>
      </c>
      <c r="B61" s="8" t="s">
        <v>494</v>
      </c>
      <c r="C61" s="9" t="s">
        <v>42</v>
      </c>
      <c r="D61" s="9" t="s">
        <v>42</v>
      </c>
      <c r="E61" s="9" t="s">
        <v>42</v>
      </c>
      <c r="F61" s="9" t="s">
        <v>42</v>
      </c>
      <c r="G61" s="9" t="s">
        <v>42</v>
      </c>
      <c r="H61" s="9" t="s">
        <v>42</v>
      </c>
      <c r="I61" s="9" t="s">
        <v>42</v>
      </c>
      <c r="J61" s="9" t="s">
        <v>42</v>
      </c>
      <c r="K61" s="41" t="s">
        <v>42</v>
      </c>
      <c r="L61" s="9" t="s">
        <v>42</v>
      </c>
      <c r="M61" s="9" t="s">
        <v>42</v>
      </c>
      <c r="N61" s="9" t="s">
        <v>42</v>
      </c>
      <c r="O61" s="9">
        <v>3</v>
      </c>
      <c r="P61" s="353">
        <v>35</v>
      </c>
      <c r="Q61" s="387">
        <v>11</v>
      </c>
      <c r="R61" s="387" t="s">
        <v>42</v>
      </c>
      <c r="S61" s="141" t="s">
        <v>42</v>
      </c>
      <c r="T61" s="387"/>
      <c r="U61" s="14">
        <f>SUM(C61:T61)</f>
        <v>49</v>
      </c>
      <c r="V61" s="16">
        <f>COUNTIF(C61:T61,"&gt;0")</f>
        <v>3</v>
      </c>
      <c r="W61" s="224">
        <f>U61/V61</f>
        <v>16.333333333333332</v>
      </c>
      <c r="X61" s="170">
        <f>COUNTIF(C61:T61,"&gt;=300")</f>
        <v>0</v>
      </c>
      <c r="Y61" s="155">
        <f>COUNTIF(C61:T61,"&gt;=200")</f>
        <v>0</v>
      </c>
      <c r="Z61" s="155">
        <f>COUNTIF(C61:T61,"&gt;=100")</f>
        <v>0</v>
      </c>
    </row>
    <row r="62" spans="1:26" s="20" customFormat="1" ht="15">
      <c r="A62" s="77" t="s">
        <v>129</v>
      </c>
      <c r="B62" s="8" t="s">
        <v>37</v>
      </c>
      <c r="C62" s="9" t="s">
        <v>42</v>
      </c>
      <c r="D62" s="9" t="s">
        <v>42</v>
      </c>
      <c r="E62" s="9" t="s">
        <v>42</v>
      </c>
      <c r="F62" s="9" t="s">
        <v>42</v>
      </c>
      <c r="G62" s="9" t="s">
        <v>42</v>
      </c>
      <c r="H62" s="9" t="s">
        <v>42</v>
      </c>
      <c r="I62" s="9">
        <v>18</v>
      </c>
      <c r="J62" s="353">
        <v>30</v>
      </c>
      <c r="K62" s="41" t="s">
        <v>42</v>
      </c>
      <c r="L62" s="9" t="s">
        <v>42</v>
      </c>
      <c r="M62" s="9" t="s">
        <v>42</v>
      </c>
      <c r="N62" s="9" t="s">
        <v>42</v>
      </c>
      <c r="O62" s="9" t="s">
        <v>42</v>
      </c>
      <c r="P62" s="9" t="s">
        <v>42</v>
      </c>
      <c r="Q62" s="43" t="s">
        <v>42</v>
      </c>
      <c r="R62" s="43" t="s">
        <v>42</v>
      </c>
      <c r="S62" s="141" t="s">
        <v>42</v>
      </c>
      <c r="T62" s="43"/>
      <c r="U62" s="14">
        <f>SUM(C62:T62)</f>
        <v>48</v>
      </c>
      <c r="V62" s="16">
        <f>COUNTIF(C62:T62,"&gt;0")</f>
        <v>2</v>
      </c>
      <c r="W62" s="224">
        <f>U62/V62</f>
        <v>24</v>
      </c>
      <c r="X62" s="170">
        <f>COUNTIF(C62:T62,"&gt;=300")</f>
        <v>0</v>
      </c>
      <c r="Y62" s="155">
        <f>COUNTIF(C62:T62,"&gt;=200")</f>
        <v>0</v>
      </c>
      <c r="Z62" s="155">
        <f>COUNTIF(C62:T62,"&gt;=100")</f>
        <v>0</v>
      </c>
    </row>
    <row r="63" spans="1:26" s="20" customFormat="1" ht="15">
      <c r="A63" s="77" t="s">
        <v>130</v>
      </c>
      <c r="B63" s="211" t="s">
        <v>100</v>
      </c>
      <c r="C63" s="353">
        <v>29</v>
      </c>
      <c r="D63" s="141">
        <v>18</v>
      </c>
      <c r="E63" s="141">
        <v>0</v>
      </c>
      <c r="F63" s="141" t="s">
        <v>42</v>
      </c>
      <c r="G63" s="141" t="s">
        <v>42</v>
      </c>
      <c r="H63" s="141" t="s">
        <v>42</v>
      </c>
      <c r="I63" s="141" t="s">
        <v>42</v>
      </c>
      <c r="J63" s="141" t="s">
        <v>42</v>
      </c>
      <c r="K63" s="259" t="s">
        <v>42</v>
      </c>
      <c r="L63" s="141" t="s">
        <v>42</v>
      </c>
      <c r="M63" s="141" t="s">
        <v>42</v>
      </c>
      <c r="N63" s="9" t="s">
        <v>42</v>
      </c>
      <c r="O63" s="9" t="s">
        <v>42</v>
      </c>
      <c r="P63" s="9" t="s">
        <v>42</v>
      </c>
      <c r="Q63" s="43" t="s">
        <v>42</v>
      </c>
      <c r="R63" s="43" t="s">
        <v>42</v>
      </c>
      <c r="S63" s="141" t="s">
        <v>42</v>
      </c>
      <c r="T63" s="43"/>
      <c r="U63" s="14">
        <f>SUM(C63:T63)</f>
        <v>47</v>
      </c>
      <c r="V63" s="16">
        <f>COUNTIF(C63:T63,"&gt;0")</f>
        <v>2</v>
      </c>
      <c r="W63" s="224">
        <f>U63/V63</f>
        <v>23.5</v>
      </c>
      <c r="X63" s="170">
        <f>COUNTIF(C63:T63,"&gt;=300")</f>
        <v>0</v>
      </c>
      <c r="Y63" s="155">
        <f>COUNTIF(C63:T63,"&gt;=200")</f>
        <v>0</v>
      </c>
      <c r="Z63" s="155">
        <f>COUNTIF(C63:T63,"&gt;=100")</f>
        <v>0</v>
      </c>
    </row>
    <row r="64" spans="1:26" s="20" customFormat="1" ht="15">
      <c r="A64" s="77" t="s">
        <v>131</v>
      </c>
      <c r="B64" s="295" t="s">
        <v>230</v>
      </c>
      <c r="C64" s="23" t="s">
        <v>42</v>
      </c>
      <c r="D64" s="23" t="s">
        <v>42</v>
      </c>
      <c r="E64" s="23" t="s">
        <v>42</v>
      </c>
      <c r="F64" s="23" t="s">
        <v>42</v>
      </c>
      <c r="G64" s="23" t="s">
        <v>42</v>
      </c>
      <c r="H64" s="23" t="s">
        <v>42</v>
      </c>
      <c r="I64" s="23" t="s">
        <v>42</v>
      </c>
      <c r="J64" s="23" t="s">
        <v>42</v>
      </c>
      <c r="K64" s="62">
        <v>8</v>
      </c>
      <c r="L64" s="355">
        <v>37</v>
      </c>
      <c r="M64" s="228" t="s">
        <v>42</v>
      </c>
      <c r="N64" s="23" t="s">
        <v>42</v>
      </c>
      <c r="O64" s="23" t="s">
        <v>42</v>
      </c>
      <c r="P64" s="23" t="s">
        <v>42</v>
      </c>
      <c r="Q64" s="156" t="s">
        <v>42</v>
      </c>
      <c r="R64" s="156" t="s">
        <v>42</v>
      </c>
      <c r="S64" s="23" t="s">
        <v>42</v>
      </c>
      <c r="T64" s="156"/>
      <c r="U64" s="14">
        <f>SUM(C64:T64)</f>
        <v>45</v>
      </c>
      <c r="V64" s="16">
        <f>COUNTIF(C64:T64,"&gt;0")</f>
        <v>2</v>
      </c>
      <c r="W64" s="224">
        <f>U64/V64</f>
        <v>22.5</v>
      </c>
      <c r="X64" s="170">
        <f>COUNTIF(C64:T64,"&gt;=300")</f>
        <v>0</v>
      </c>
      <c r="Y64" s="155">
        <f>COUNTIF(C64:T64,"&gt;=200")</f>
        <v>0</v>
      </c>
      <c r="Z64" s="155">
        <f>COUNTIF(C64:T64,"&gt;=100")</f>
        <v>0</v>
      </c>
    </row>
    <row r="65" spans="1:26" s="20" customFormat="1" ht="15">
      <c r="A65" s="77" t="s">
        <v>132</v>
      </c>
      <c r="B65" s="8" t="s">
        <v>489</v>
      </c>
      <c r="C65" s="9" t="s">
        <v>42</v>
      </c>
      <c r="D65" s="9" t="s">
        <v>42</v>
      </c>
      <c r="E65" s="9" t="s">
        <v>42</v>
      </c>
      <c r="F65" s="9" t="s">
        <v>42</v>
      </c>
      <c r="G65" s="9" t="s">
        <v>42</v>
      </c>
      <c r="H65" s="9" t="s">
        <v>42</v>
      </c>
      <c r="I65" s="9" t="s">
        <v>42</v>
      </c>
      <c r="J65" s="9" t="s">
        <v>42</v>
      </c>
      <c r="K65" s="41" t="s">
        <v>42</v>
      </c>
      <c r="L65" s="9" t="s">
        <v>42</v>
      </c>
      <c r="M65" s="9" t="s">
        <v>42</v>
      </c>
      <c r="N65" s="9" t="s">
        <v>42</v>
      </c>
      <c r="O65" s="353">
        <v>32</v>
      </c>
      <c r="P65" s="353" t="s">
        <v>42</v>
      </c>
      <c r="Q65" s="43" t="s">
        <v>42</v>
      </c>
      <c r="R65" s="43">
        <v>8</v>
      </c>
      <c r="S65" s="51" t="s">
        <v>42</v>
      </c>
      <c r="T65" s="43"/>
      <c r="U65" s="14">
        <f>SUM(C65:T65)</f>
        <v>40</v>
      </c>
      <c r="V65" s="16">
        <f>COUNTIF(C65:T65,"&gt;0")</f>
        <v>2</v>
      </c>
      <c r="W65" s="224">
        <f>U65/V65</f>
        <v>20</v>
      </c>
      <c r="X65" s="170">
        <f>COUNTIF(C65:T65,"&gt;=300")</f>
        <v>0</v>
      </c>
      <c r="Y65" s="155">
        <f>COUNTIF(C65:T65,"&gt;=200")</f>
        <v>0</v>
      </c>
      <c r="Z65" s="155">
        <f>COUNTIF(C65:T65,"&gt;=100")</f>
        <v>0</v>
      </c>
    </row>
    <row r="66" spans="1:26" s="20" customFormat="1" ht="15">
      <c r="A66" s="77" t="s">
        <v>133</v>
      </c>
      <c r="B66" s="8" t="s">
        <v>194</v>
      </c>
      <c r="C66" s="9" t="s">
        <v>42</v>
      </c>
      <c r="D66" s="9" t="s">
        <v>42</v>
      </c>
      <c r="E66" s="9" t="s">
        <v>42</v>
      </c>
      <c r="F66" s="9" t="s">
        <v>42</v>
      </c>
      <c r="G66" s="9" t="s">
        <v>42</v>
      </c>
      <c r="H66" s="9" t="s">
        <v>42</v>
      </c>
      <c r="I66" s="9">
        <v>7</v>
      </c>
      <c r="J66" s="353">
        <v>32</v>
      </c>
      <c r="K66" s="9" t="s">
        <v>42</v>
      </c>
      <c r="L66" s="9" t="s">
        <v>42</v>
      </c>
      <c r="M66" s="9" t="s">
        <v>42</v>
      </c>
      <c r="N66" s="9" t="s">
        <v>42</v>
      </c>
      <c r="O66" s="9" t="s">
        <v>42</v>
      </c>
      <c r="P66" s="9" t="s">
        <v>42</v>
      </c>
      <c r="Q66" s="43" t="s">
        <v>42</v>
      </c>
      <c r="R66" s="43" t="s">
        <v>42</v>
      </c>
      <c r="S66" s="51" t="s">
        <v>42</v>
      </c>
      <c r="T66" s="43"/>
      <c r="U66" s="14">
        <f>SUM(C66:T66)</f>
        <v>39</v>
      </c>
      <c r="V66" s="16">
        <f>COUNTIF(C66:T66,"&gt;0")</f>
        <v>2</v>
      </c>
      <c r="W66" s="224">
        <f>U66/V66</f>
        <v>19.5</v>
      </c>
      <c r="X66" s="170">
        <f>COUNTIF(C66:T66,"&gt;=300")</f>
        <v>0</v>
      </c>
      <c r="Y66" s="155">
        <f>COUNTIF(C66:T66,"&gt;=200")</f>
        <v>0</v>
      </c>
      <c r="Z66" s="155">
        <f>COUNTIF(C66:T66,"&gt;=100")</f>
        <v>0</v>
      </c>
    </row>
    <row r="67" spans="1:26" s="20" customFormat="1" ht="15">
      <c r="A67" s="77" t="s">
        <v>134</v>
      </c>
      <c r="B67" s="8" t="s">
        <v>570</v>
      </c>
      <c r="C67" s="9" t="s">
        <v>42</v>
      </c>
      <c r="D67" s="9" t="s">
        <v>42</v>
      </c>
      <c r="E67" s="9" t="s">
        <v>42</v>
      </c>
      <c r="F67" s="9" t="s">
        <v>42</v>
      </c>
      <c r="G67" s="9" t="s">
        <v>42</v>
      </c>
      <c r="H67" s="9" t="s">
        <v>42</v>
      </c>
      <c r="I67" s="9" t="s">
        <v>42</v>
      </c>
      <c r="J67" s="9" t="s">
        <v>42</v>
      </c>
      <c r="K67" s="41" t="s">
        <v>42</v>
      </c>
      <c r="L67" s="9" t="s">
        <v>42</v>
      </c>
      <c r="M67" s="9" t="s">
        <v>42</v>
      </c>
      <c r="N67" s="9" t="s">
        <v>42</v>
      </c>
      <c r="O67" s="9" t="s">
        <v>42</v>
      </c>
      <c r="P67" s="9" t="s">
        <v>42</v>
      </c>
      <c r="Q67" s="43" t="s">
        <v>42</v>
      </c>
      <c r="R67" s="393">
        <v>35</v>
      </c>
      <c r="S67" s="51" t="s">
        <v>42</v>
      </c>
      <c r="T67" s="393"/>
      <c r="U67" s="14">
        <f>SUM(C67:T67)</f>
        <v>35</v>
      </c>
      <c r="V67" s="16">
        <f>COUNTIF(C67:T67,"&gt;0")</f>
        <v>1</v>
      </c>
      <c r="W67" s="224">
        <f>U67/V67</f>
        <v>35</v>
      </c>
      <c r="X67" s="170">
        <f>COUNTIF(C67:T67,"&gt;=300")</f>
        <v>0</v>
      </c>
      <c r="Y67" s="155">
        <f>COUNTIF(C67:T67,"&gt;=200")</f>
        <v>0</v>
      </c>
      <c r="Z67" s="155">
        <f>COUNTIF(C67:T67,"&gt;=100")</f>
        <v>0</v>
      </c>
    </row>
    <row r="68" spans="1:26" s="20" customFormat="1" ht="15">
      <c r="A68" s="77" t="s">
        <v>135</v>
      </c>
      <c r="B68" s="8" t="s">
        <v>522</v>
      </c>
      <c r="C68" s="9" t="s">
        <v>42</v>
      </c>
      <c r="D68" s="9" t="s">
        <v>42</v>
      </c>
      <c r="E68" s="9" t="s">
        <v>42</v>
      </c>
      <c r="F68" s="9" t="s">
        <v>42</v>
      </c>
      <c r="G68" s="9" t="s">
        <v>42</v>
      </c>
      <c r="H68" s="9" t="s">
        <v>42</v>
      </c>
      <c r="I68" s="9" t="s">
        <v>42</v>
      </c>
      <c r="J68" s="9" t="s">
        <v>42</v>
      </c>
      <c r="K68" s="41" t="s">
        <v>42</v>
      </c>
      <c r="L68" s="9" t="s">
        <v>42</v>
      </c>
      <c r="M68" s="9" t="s">
        <v>42</v>
      </c>
      <c r="N68" s="9" t="s">
        <v>42</v>
      </c>
      <c r="O68" s="9" t="s">
        <v>42</v>
      </c>
      <c r="P68" s="353">
        <v>34</v>
      </c>
      <c r="Q68" s="43" t="s">
        <v>42</v>
      </c>
      <c r="R68" s="43" t="s">
        <v>42</v>
      </c>
      <c r="S68" s="51" t="s">
        <v>42</v>
      </c>
      <c r="T68" s="43"/>
      <c r="U68" s="14">
        <f>SUM(C68:T68)</f>
        <v>34</v>
      </c>
      <c r="V68" s="16">
        <f>COUNTIF(C68:T68,"&gt;0")</f>
        <v>1</v>
      </c>
      <c r="W68" s="224">
        <f>U68/V68</f>
        <v>34</v>
      </c>
      <c r="X68" s="170">
        <f>COUNTIF(C68:T68,"&gt;=300")</f>
        <v>0</v>
      </c>
      <c r="Y68" s="155">
        <f>COUNTIF(C68:T68,"&gt;=200")</f>
        <v>0</v>
      </c>
      <c r="Z68" s="155">
        <f>COUNTIF(C68:T68,"&gt;=100")</f>
        <v>0</v>
      </c>
    </row>
    <row r="69" spans="1:26" s="20" customFormat="1" ht="15">
      <c r="A69" s="77" t="s">
        <v>136</v>
      </c>
      <c r="B69" s="211" t="s">
        <v>58</v>
      </c>
      <c r="C69" s="141">
        <v>7</v>
      </c>
      <c r="D69" s="141" t="s">
        <v>42</v>
      </c>
      <c r="E69" s="141">
        <v>4</v>
      </c>
      <c r="F69" s="154">
        <v>9</v>
      </c>
      <c r="G69" s="141" t="s">
        <v>42</v>
      </c>
      <c r="H69" s="141" t="s">
        <v>42</v>
      </c>
      <c r="I69" s="141" t="s">
        <v>42</v>
      </c>
      <c r="J69" s="141" t="s">
        <v>42</v>
      </c>
      <c r="K69" s="259" t="s">
        <v>42</v>
      </c>
      <c r="L69" s="141" t="s">
        <v>42</v>
      </c>
      <c r="M69" s="141" t="s">
        <v>42</v>
      </c>
      <c r="N69" s="9" t="s">
        <v>42</v>
      </c>
      <c r="O69" s="353">
        <v>13</v>
      </c>
      <c r="P69" s="353" t="s">
        <v>42</v>
      </c>
      <c r="Q69" s="43" t="s">
        <v>42</v>
      </c>
      <c r="R69" s="43" t="s">
        <v>42</v>
      </c>
      <c r="S69" s="43" t="s">
        <v>42</v>
      </c>
      <c r="T69" s="43"/>
      <c r="U69" s="14">
        <f>SUM(C69:T69)</f>
        <v>33</v>
      </c>
      <c r="V69" s="16">
        <f>COUNTIF(C69:T69,"&gt;0")</f>
        <v>4</v>
      </c>
      <c r="W69" s="224">
        <f>U69/V69</f>
        <v>8.25</v>
      </c>
      <c r="X69" s="170">
        <f>COUNTIF(C69:T69,"&gt;=300")</f>
        <v>0</v>
      </c>
      <c r="Y69" s="155">
        <f>COUNTIF(C69:T69,"&gt;=200")</f>
        <v>0</v>
      </c>
      <c r="Z69" s="155">
        <f>COUNTIF(C69:T69,"&gt;=100")</f>
        <v>0</v>
      </c>
    </row>
    <row r="70" spans="1:26" s="20" customFormat="1" ht="15">
      <c r="A70" s="77" t="s">
        <v>144</v>
      </c>
      <c r="B70" s="295" t="s">
        <v>538</v>
      </c>
      <c r="C70" s="9" t="s">
        <v>42</v>
      </c>
      <c r="D70" s="9" t="s">
        <v>42</v>
      </c>
      <c r="E70" s="9" t="s">
        <v>42</v>
      </c>
      <c r="F70" s="9" t="s">
        <v>42</v>
      </c>
      <c r="G70" s="9" t="s">
        <v>42</v>
      </c>
      <c r="H70" s="9" t="s">
        <v>42</v>
      </c>
      <c r="I70" s="9" t="s">
        <v>42</v>
      </c>
      <c r="J70" s="9" t="s">
        <v>42</v>
      </c>
      <c r="K70" s="41" t="s">
        <v>42</v>
      </c>
      <c r="L70" s="9" t="s">
        <v>42</v>
      </c>
      <c r="M70" s="9" t="s">
        <v>42</v>
      </c>
      <c r="N70" s="9" t="s">
        <v>42</v>
      </c>
      <c r="O70" s="9" t="s">
        <v>42</v>
      </c>
      <c r="P70" s="9" t="s">
        <v>42</v>
      </c>
      <c r="Q70" s="43">
        <v>2</v>
      </c>
      <c r="R70" s="361">
        <v>21</v>
      </c>
      <c r="S70" s="43">
        <v>10</v>
      </c>
      <c r="T70" s="447"/>
      <c r="U70" s="14">
        <f>SUM(C70:T70)</f>
        <v>33</v>
      </c>
      <c r="V70" s="16">
        <f>COUNTIF(C70:T70,"&gt;0")</f>
        <v>3</v>
      </c>
      <c r="W70" s="224">
        <f>U70/V70</f>
        <v>11</v>
      </c>
      <c r="X70" s="170">
        <f>COUNTIF(C70:T70,"&gt;=300")</f>
        <v>0</v>
      </c>
      <c r="Y70" s="155">
        <f>COUNTIF(C70:T70,"&gt;=200")</f>
        <v>0</v>
      </c>
      <c r="Z70" s="155">
        <f>COUNTIF(C70:T70,"&gt;=100")</f>
        <v>0</v>
      </c>
    </row>
    <row r="71" spans="1:26" s="20" customFormat="1" ht="15">
      <c r="A71" s="77" t="s">
        <v>164</v>
      </c>
      <c r="B71" s="211" t="s">
        <v>101</v>
      </c>
      <c r="C71" s="141">
        <v>10</v>
      </c>
      <c r="D71" s="353">
        <v>20</v>
      </c>
      <c r="E71" s="141" t="s">
        <v>42</v>
      </c>
      <c r="F71" s="141" t="s">
        <v>42</v>
      </c>
      <c r="G71" s="141" t="s">
        <v>42</v>
      </c>
      <c r="H71" s="141" t="s">
        <v>42</v>
      </c>
      <c r="I71" s="141" t="s">
        <v>42</v>
      </c>
      <c r="J71" s="141" t="s">
        <v>42</v>
      </c>
      <c r="K71" s="531" t="s">
        <v>42</v>
      </c>
      <c r="L71" s="141" t="s">
        <v>42</v>
      </c>
      <c r="M71" s="141" t="s">
        <v>42</v>
      </c>
      <c r="N71" s="141" t="s">
        <v>42</v>
      </c>
      <c r="O71" s="141" t="s">
        <v>42</v>
      </c>
      <c r="P71" s="141" t="s">
        <v>42</v>
      </c>
      <c r="Q71" s="9" t="s">
        <v>42</v>
      </c>
      <c r="R71" s="9" t="s">
        <v>42</v>
      </c>
      <c r="S71" s="9" t="s">
        <v>42</v>
      </c>
      <c r="T71" s="43"/>
      <c r="U71" s="14">
        <f>SUM(C71:T71)</f>
        <v>30</v>
      </c>
      <c r="V71" s="16">
        <f>COUNTIF(C71:T71,"&gt;0")</f>
        <v>2</v>
      </c>
      <c r="W71" s="224">
        <f>U71/V71</f>
        <v>15</v>
      </c>
      <c r="X71" s="170">
        <f>COUNTIF(C71:T71,"&gt;=300")</f>
        <v>0</v>
      </c>
      <c r="Y71" s="155">
        <f>COUNTIF(C71:T71,"&gt;=200")</f>
        <v>0</v>
      </c>
      <c r="Z71" s="155">
        <f>COUNTIF(C71:T71,"&gt;=100")</f>
        <v>0</v>
      </c>
    </row>
    <row r="72" spans="1:26" s="20" customFormat="1" ht="15">
      <c r="A72" s="77" t="s">
        <v>165</v>
      </c>
      <c r="B72" s="8" t="s">
        <v>152</v>
      </c>
      <c r="C72" s="9" t="s">
        <v>42</v>
      </c>
      <c r="D72" s="9" t="s">
        <v>42</v>
      </c>
      <c r="E72" s="9" t="s">
        <v>42</v>
      </c>
      <c r="F72" s="9" t="s">
        <v>42</v>
      </c>
      <c r="G72" s="9" t="s">
        <v>42</v>
      </c>
      <c r="H72" s="9" t="s">
        <v>42</v>
      </c>
      <c r="I72" s="353">
        <v>30</v>
      </c>
      <c r="J72" s="41" t="s">
        <v>42</v>
      </c>
      <c r="K72" s="41" t="s">
        <v>42</v>
      </c>
      <c r="L72" s="9" t="s">
        <v>42</v>
      </c>
      <c r="M72" s="9" t="s">
        <v>42</v>
      </c>
      <c r="N72" s="9" t="s">
        <v>42</v>
      </c>
      <c r="O72" s="9" t="s">
        <v>42</v>
      </c>
      <c r="P72" s="9" t="s">
        <v>42</v>
      </c>
      <c r="Q72" s="43" t="s">
        <v>42</v>
      </c>
      <c r="R72" s="43" t="s">
        <v>42</v>
      </c>
      <c r="S72" s="43" t="s">
        <v>42</v>
      </c>
      <c r="T72" s="43"/>
      <c r="U72" s="14">
        <f>SUM(C72:T72)</f>
        <v>30</v>
      </c>
      <c r="V72" s="16">
        <f>COUNTIF(C72:T72,"&gt;0")</f>
        <v>1</v>
      </c>
      <c r="W72" s="224">
        <f>U72/V72</f>
        <v>30</v>
      </c>
      <c r="X72" s="170">
        <f>COUNTIF(C72:T72,"&gt;=300")</f>
        <v>0</v>
      </c>
      <c r="Y72" s="155">
        <f>COUNTIF(C72:T72,"&gt;=200")</f>
        <v>0</v>
      </c>
      <c r="Z72" s="155">
        <f>COUNTIF(C72:T72,"&gt;=100")</f>
        <v>0</v>
      </c>
    </row>
    <row r="73" spans="1:26" s="20" customFormat="1" ht="15">
      <c r="A73" s="77" t="s">
        <v>166</v>
      </c>
      <c r="B73" s="8" t="s">
        <v>197</v>
      </c>
      <c r="C73" s="9" t="s">
        <v>42</v>
      </c>
      <c r="D73" s="9" t="s">
        <v>42</v>
      </c>
      <c r="E73" s="9" t="s">
        <v>42</v>
      </c>
      <c r="F73" s="9" t="s">
        <v>42</v>
      </c>
      <c r="G73" s="9" t="s">
        <v>42</v>
      </c>
      <c r="H73" s="9" t="s">
        <v>42</v>
      </c>
      <c r="I73" s="9" t="s">
        <v>42</v>
      </c>
      <c r="J73" s="353">
        <v>21</v>
      </c>
      <c r="K73" s="280">
        <v>9</v>
      </c>
      <c r="L73" s="9" t="s">
        <v>42</v>
      </c>
      <c r="M73" s="9" t="s">
        <v>42</v>
      </c>
      <c r="N73" s="9" t="s">
        <v>42</v>
      </c>
      <c r="O73" s="9" t="s">
        <v>42</v>
      </c>
      <c r="P73" s="9" t="s">
        <v>42</v>
      </c>
      <c r="Q73" s="43" t="s">
        <v>42</v>
      </c>
      <c r="R73" s="43" t="s">
        <v>42</v>
      </c>
      <c r="S73" s="43" t="s">
        <v>42</v>
      </c>
      <c r="T73" s="43"/>
      <c r="U73" s="14">
        <f>SUM(C73:T73)</f>
        <v>30</v>
      </c>
      <c r="V73" s="16">
        <f>COUNTIF(C73:T73,"&gt;0")</f>
        <v>2</v>
      </c>
      <c r="W73" s="224">
        <f>U73/V73</f>
        <v>15</v>
      </c>
      <c r="X73" s="170">
        <f>COUNTIF(C73:T73,"&gt;=300")</f>
        <v>0</v>
      </c>
      <c r="Y73" s="155">
        <f>COUNTIF(C73:T73,"&gt;=200")</f>
        <v>0</v>
      </c>
      <c r="Z73" s="155">
        <f>COUNTIF(C73:T73,"&gt;=100")</f>
        <v>0</v>
      </c>
    </row>
    <row r="74" spans="1:26" s="20" customFormat="1" ht="15">
      <c r="A74" s="77" t="s">
        <v>167</v>
      </c>
      <c r="B74" s="211" t="s">
        <v>61</v>
      </c>
      <c r="C74" s="9" t="s">
        <v>42</v>
      </c>
      <c r="D74" s="141" t="s">
        <v>42</v>
      </c>
      <c r="E74" s="141" t="s">
        <v>42</v>
      </c>
      <c r="F74" s="141">
        <v>4</v>
      </c>
      <c r="G74" s="141" t="s">
        <v>42</v>
      </c>
      <c r="H74" s="141" t="s">
        <v>42</v>
      </c>
      <c r="I74" s="141" t="s">
        <v>42</v>
      </c>
      <c r="J74" s="154">
        <v>7</v>
      </c>
      <c r="K74" s="259">
        <v>6</v>
      </c>
      <c r="L74" s="154">
        <v>7</v>
      </c>
      <c r="M74" s="154">
        <v>6</v>
      </c>
      <c r="N74" s="141" t="s">
        <v>42</v>
      </c>
      <c r="O74" s="141" t="s">
        <v>42</v>
      </c>
      <c r="P74" s="141" t="s">
        <v>42</v>
      </c>
      <c r="Q74" s="43" t="s">
        <v>42</v>
      </c>
      <c r="R74" s="43" t="s">
        <v>42</v>
      </c>
      <c r="S74" s="43" t="s">
        <v>42</v>
      </c>
      <c r="T74" s="43"/>
      <c r="U74" s="14">
        <f>SUM(C74:T74)</f>
        <v>30</v>
      </c>
      <c r="V74" s="16">
        <f>COUNTIF(C74:T74,"&gt;0")</f>
        <v>5</v>
      </c>
      <c r="W74" s="224">
        <f>U74/V74</f>
        <v>6</v>
      </c>
      <c r="X74" s="170">
        <f>COUNTIF(C74:T74,"&gt;=300")</f>
        <v>0</v>
      </c>
      <c r="Y74" s="155">
        <f>COUNTIF(C74:T74,"&gt;=200")</f>
        <v>0</v>
      </c>
      <c r="Z74" s="155">
        <f>COUNTIF(C74:T74,"&gt;=100")</f>
        <v>0</v>
      </c>
    </row>
    <row r="75" spans="1:26" s="20" customFormat="1" ht="15">
      <c r="A75" s="77" t="s">
        <v>168</v>
      </c>
      <c r="B75" s="295" t="s">
        <v>461</v>
      </c>
      <c r="C75" s="23" t="s">
        <v>42</v>
      </c>
      <c r="D75" s="23" t="s">
        <v>42</v>
      </c>
      <c r="E75" s="23" t="s">
        <v>42</v>
      </c>
      <c r="F75" s="23" t="s">
        <v>42</v>
      </c>
      <c r="G75" s="23" t="s">
        <v>42</v>
      </c>
      <c r="H75" s="23" t="s">
        <v>42</v>
      </c>
      <c r="I75" s="23" t="s">
        <v>42</v>
      </c>
      <c r="J75" s="23" t="s">
        <v>42</v>
      </c>
      <c r="K75" s="62" t="s">
        <v>42</v>
      </c>
      <c r="L75" s="23" t="s">
        <v>42</v>
      </c>
      <c r="M75" s="23" t="s">
        <v>42</v>
      </c>
      <c r="N75" s="353">
        <v>30</v>
      </c>
      <c r="O75" s="23" t="s">
        <v>42</v>
      </c>
      <c r="P75" s="23" t="s">
        <v>42</v>
      </c>
      <c r="Q75" s="156" t="s">
        <v>42</v>
      </c>
      <c r="R75" s="156" t="s">
        <v>42</v>
      </c>
      <c r="S75" s="156" t="s">
        <v>42</v>
      </c>
      <c r="T75" s="156"/>
      <c r="U75" s="14">
        <f>SUM(C75:T75)</f>
        <v>30</v>
      </c>
      <c r="V75" s="16">
        <f>COUNTIF(C75:T75,"&gt;0")</f>
        <v>1</v>
      </c>
      <c r="W75" s="224">
        <f>U75/V75</f>
        <v>30</v>
      </c>
      <c r="X75" s="170">
        <f>COUNTIF(C75:T75,"&gt;=300")</f>
        <v>0</v>
      </c>
      <c r="Y75" s="155">
        <f>COUNTIF(C75:T75,"&gt;=200")</f>
        <v>0</v>
      </c>
      <c r="Z75" s="155">
        <f>COUNTIF(C75:T75,"&gt;=100")</f>
        <v>0</v>
      </c>
    </row>
    <row r="76" spans="1:26" s="20" customFormat="1" ht="15">
      <c r="A76" s="77" t="s">
        <v>169</v>
      </c>
      <c r="B76" s="8" t="s">
        <v>421</v>
      </c>
      <c r="C76" s="9" t="s">
        <v>42</v>
      </c>
      <c r="D76" s="9" t="s">
        <v>42</v>
      </c>
      <c r="E76" s="9" t="s">
        <v>42</v>
      </c>
      <c r="F76" s="9" t="s">
        <v>42</v>
      </c>
      <c r="G76" s="9" t="s">
        <v>42</v>
      </c>
      <c r="H76" s="9" t="s">
        <v>42</v>
      </c>
      <c r="I76" s="9" t="s">
        <v>42</v>
      </c>
      <c r="J76" s="9" t="s">
        <v>42</v>
      </c>
      <c r="K76" s="41" t="s">
        <v>42</v>
      </c>
      <c r="L76" s="9" t="s">
        <v>42</v>
      </c>
      <c r="M76" s="353">
        <v>29</v>
      </c>
      <c r="N76" s="220" t="s">
        <v>42</v>
      </c>
      <c r="O76" s="220" t="s">
        <v>42</v>
      </c>
      <c r="P76" s="220" t="s">
        <v>42</v>
      </c>
      <c r="Q76" s="43" t="s">
        <v>42</v>
      </c>
      <c r="R76" s="43" t="s">
        <v>42</v>
      </c>
      <c r="S76" s="43" t="s">
        <v>42</v>
      </c>
      <c r="T76" s="43"/>
      <c r="U76" s="14">
        <f>SUM(C76:T76)</f>
        <v>29</v>
      </c>
      <c r="V76" s="16">
        <f>COUNTIF(C76:T76,"&gt;0")</f>
        <v>1</v>
      </c>
      <c r="W76" s="224">
        <f>U76/V76</f>
        <v>29</v>
      </c>
      <c r="X76" s="170">
        <f>COUNTIF(C76:T76,"&gt;=300")</f>
        <v>0</v>
      </c>
      <c r="Y76" s="155">
        <f>COUNTIF(C76:T76,"&gt;=200")</f>
        <v>0</v>
      </c>
      <c r="Z76" s="155">
        <f>COUNTIF(C76:T76,"&gt;=100")</f>
        <v>0</v>
      </c>
    </row>
    <row r="77" spans="1:26" s="20" customFormat="1" ht="15">
      <c r="A77" s="77" t="s">
        <v>170</v>
      </c>
      <c r="B77" s="8" t="s">
        <v>195</v>
      </c>
      <c r="C77" s="9" t="s">
        <v>42</v>
      </c>
      <c r="D77" s="9" t="s">
        <v>42</v>
      </c>
      <c r="E77" s="9" t="s">
        <v>42</v>
      </c>
      <c r="F77" s="9" t="s">
        <v>42</v>
      </c>
      <c r="G77" s="9" t="s">
        <v>42</v>
      </c>
      <c r="H77" s="9" t="s">
        <v>42</v>
      </c>
      <c r="I77" s="9" t="s">
        <v>42</v>
      </c>
      <c r="J77" s="353">
        <v>28</v>
      </c>
      <c r="K77" s="41" t="s">
        <v>42</v>
      </c>
      <c r="L77" s="9" t="s">
        <v>42</v>
      </c>
      <c r="M77" s="9" t="s">
        <v>42</v>
      </c>
      <c r="N77" s="9" t="s">
        <v>42</v>
      </c>
      <c r="O77" s="9" t="s">
        <v>42</v>
      </c>
      <c r="P77" s="9" t="s">
        <v>42</v>
      </c>
      <c r="Q77" s="43" t="s">
        <v>42</v>
      </c>
      <c r="R77" s="43" t="s">
        <v>42</v>
      </c>
      <c r="S77" s="43" t="s">
        <v>42</v>
      </c>
      <c r="T77" s="43"/>
      <c r="U77" s="14">
        <f>SUM(C77:T77)</f>
        <v>28</v>
      </c>
      <c r="V77" s="16">
        <f>COUNTIF(C77:T77,"&gt;0")</f>
        <v>1</v>
      </c>
      <c r="W77" s="224">
        <f>U77/V77</f>
        <v>28</v>
      </c>
      <c r="X77" s="170">
        <f>COUNTIF(C77:T77,"&gt;=300")</f>
        <v>0</v>
      </c>
      <c r="Y77" s="155">
        <f>COUNTIF(C77:T77,"&gt;=200")</f>
        <v>0</v>
      </c>
      <c r="Z77" s="155">
        <f>COUNTIF(C77:T77,"&gt;=100")</f>
        <v>0</v>
      </c>
    </row>
    <row r="78" spans="1:26" s="20" customFormat="1" ht="15">
      <c r="A78" s="77" t="s">
        <v>171</v>
      </c>
      <c r="B78" s="295" t="s">
        <v>527</v>
      </c>
      <c r="C78" s="23" t="s">
        <v>42</v>
      </c>
      <c r="D78" s="23" t="s">
        <v>42</v>
      </c>
      <c r="E78" s="23" t="s">
        <v>42</v>
      </c>
      <c r="F78" s="23" t="s">
        <v>42</v>
      </c>
      <c r="G78" s="23" t="s">
        <v>42</v>
      </c>
      <c r="H78" s="23" t="s">
        <v>42</v>
      </c>
      <c r="I78" s="23" t="s">
        <v>42</v>
      </c>
      <c r="J78" s="23" t="s">
        <v>42</v>
      </c>
      <c r="K78" s="62" t="s">
        <v>42</v>
      </c>
      <c r="L78" s="23" t="s">
        <v>42</v>
      </c>
      <c r="M78" s="23" t="s">
        <v>42</v>
      </c>
      <c r="N78" s="23" t="s">
        <v>42</v>
      </c>
      <c r="O78" s="23" t="s">
        <v>42</v>
      </c>
      <c r="P78" s="23" t="s">
        <v>42</v>
      </c>
      <c r="Q78" s="379">
        <v>27</v>
      </c>
      <c r="R78" s="156" t="s">
        <v>42</v>
      </c>
      <c r="S78" s="156" t="s">
        <v>42</v>
      </c>
      <c r="T78" s="379"/>
      <c r="U78" s="14">
        <f>SUM(C78:T78)</f>
        <v>27</v>
      </c>
      <c r="V78" s="16">
        <f>COUNTIF(C78:T78,"&gt;0")</f>
        <v>1</v>
      </c>
      <c r="W78" s="224">
        <f>U78/V78</f>
        <v>27</v>
      </c>
      <c r="X78" s="170">
        <f>COUNTIF(C78:T78,"&gt;=300")</f>
        <v>0</v>
      </c>
      <c r="Y78" s="155">
        <f>COUNTIF(C78:T78,"&gt;=200")</f>
        <v>0</v>
      </c>
      <c r="Z78" s="155">
        <f>COUNTIF(C78:T78,"&gt;=100")</f>
        <v>0</v>
      </c>
    </row>
    <row r="79" spans="1:26" s="20" customFormat="1" ht="15">
      <c r="A79" s="77" t="s">
        <v>172</v>
      </c>
      <c r="B79" s="8" t="s">
        <v>154</v>
      </c>
      <c r="C79" s="9" t="s">
        <v>42</v>
      </c>
      <c r="D79" s="9" t="s">
        <v>42</v>
      </c>
      <c r="E79" s="9" t="s">
        <v>42</v>
      </c>
      <c r="F79" s="9" t="s">
        <v>42</v>
      </c>
      <c r="G79" s="9" t="s">
        <v>42</v>
      </c>
      <c r="H79" s="9" t="s">
        <v>42</v>
      </c>
      <c r="I79" s="353">
        <v>26</v>
      </c>
      <c r="J79" s="9" t="s">
        <v>42</v>
      </c>
      <c r="K79" s="41" t="s">
        <v>42</v>
      </c>
      <c r="L79" s="9" t="s">
        <v>42</v>
      </c>
      <c r="M79" s="9" t="s">
        <v>42</v>
      </c>
      <c r="N79" s="141" t="s">
        <v>42</v>
      </c>
      <c r="O79" s="141" t="s">
        <v>42</v>
      </c>
      <c r="P79" s="141" t="s">
        <v>42</v>
      </c>
      <c r="Q79" s="43" t="s">
        <v>42</v>
      </c>
      <c r="R79" s="43" t="s">
        <v>42</v>
      </c>
      <c r="S79" s="43" t="s">
        <v>42</v>
      </c>
      <c r="T79" s="43"/>
      <c r="U79" s="14">
        <f>SUM(C79:T79)</f>
        <v>26</v>
      </c>
      <c r="V79" s="16">
        <f>COUNTIF(C79:T79,"&gt;0")</f>
        <v>1</v>
      </c>
      <c r="W79" s="224">
        <f>U79/V79</f>
        <v>26</v>
      </c>
      <c r="X79" s="170">
        <f>COUNTIF(C79:T79,"&gt;=300")</f>
        <v>0</v>
      </c>
      <c r="Y79" s="155">
        <f>COUNTIF(C79:T79,"&gt;=200")</f>
        <v>0</v>
      </c>
      <c r="Z79" s="155">
        <f>COUNTIF(C79:T79,"&gt;=100")</f>
        <v>0</v>
      </c>
    </row>
    <row r="80" spans="1:26" s="20" customFormat="1" ht="15">
      <c r="A80" s="77" t="s">
        <v>173</v>
      </c>
      <c r="B80" s="8" t="s">
        <v>630</v>
      </c>
      <c r="C80" s="9" t="s">
        <v>42</v>
      </c>
      <c r="D80" s="9" t="s">
        <v>42</v>
      </c>
      <c r="E80" s="9" t="s">
        <v>42</v>
      </c>
      <c r="F80" s="9" t="s">
        <v>42</v>
      </c>
      <c r="G80" s="9" t="s">
        <v>42</v>
      </c>
      <c r="H80" s="9" t="s">
        <v>42</v>
      </c>
      <c r="I80" s="9" t="s">
        <v>42</v>
      </c>
      <c r="J80" s="9" t="s">
        <v>42</v>
      </c>
      <c r="K80" s="41" t="s">
        <v>42</v>
      </c>
      <c r="L80" s="9" t="s">
        <v>42</v>
      </c>
      <c r="M80" s="9" t="s">
        <v>42</v>
      </c>
      <c r="N80" s="9" t="s">
        <v>42</v>
      </c>
      <c r="O80" s="9" t="s">
        <v>42</v>
      </c>
      <c r="P80" s="9" t="s">
        <v>42</v>
      </c>
      <c r="Q80" s="43" t="s">
        <v>42</v>
      </c>
      <c r="R80" s="43" t="s">
        <v>42</v>
      </c>
      <c r="S80" s="51" t="s">
        <v>42</v>
      </c>
      <c r="T80" s="447">
        <v>26</v>
      </c>
      <c r="U80" s="14">
        <f>SUM(C80:T80)</f>
        <v>26</v>
      </c>
      <c r="V80" s="16">
        <f>COUNTIF(C80:T80,"&gt;0")</f>
        <v>1</v>
      </c>
      <c r="W80" s="224">
        <f>U80/V80</f>
        <v>26</v>
      </c>
      <c r="X80" s="170">
        <f>COUNTIF(C80:T80,"&gt;=300")</f>
        <v>0</v>
      </c>
      <c r="Y80" s="155">
        <f>COUNTIF(C80:T80,"&gt;=200")</f>
        <v>0</v>
      </c>
      <c r="Z80" s="155">
        <f>COUNTIF(C80:T80,"&gt;=100")</f>
        <v>0</v>
      </c>
    </row>
    <row r="81" spans="1:26" s="20" customFormat="1" ht="15">
      <c r="A81" s="77" t="s">
        <v>174</v>
      </c>
      <c r="B81" s="211" t="s">
        <v>126</v>
      </c>
      <c r="C81" s="353">
        <v>13</v>
      </c>
      <c r="D81" s="141" t="s">
        <v>42</v>
      </c>
      <c r="E81" s="141" t="s">
        <v>42</v>
      </c>
      <c r="F81" s="141" t="s">
        <v>42</v>
      </c>
      <c r="G81" s="141" t="s">
        <v>42</v>
      </c>
      <c r="H81" s="141" t="s">
        <v>42</v>
      </c>
      <c r="I81" s="141" t="s">
        <v>42</v>
      </c>
      <c r="J81" s="141" t="s">
        <v>42</v>
      </c>
      <c r="K81" s="259" t="s">
        <v>42</v>
      </c>
      <c r="L81" s="141">
        <v>12</v>
      </c>
      <c r="M81" s="141" t="s">
        <v>42</v>
      </c>
      <c r="N81" s="9" t="s">
        <v>42</v>
      </c>
      <c r="O81" s="9" t="s">
        <v>42</v>
      </c>
      <c r="P81" s="9" t="s">
        <v>42</v>
      </c>
      <c r="Q81" s="43" t="s">
        <v>42</v>
      </c>
      <c r="R81" s="43" t="s">
        <v>42</v>
      </c>
      <c r="S81" s="43" t="s">
        <v>42</v>
      </c>
      <c r="T81" s="43"/>
      <c r="U81" s="14">
        <f>SUM(C81:T81)</f>
        <v>25</v>
      </c>
      <c r="V81" s="16">
        <f>COUNTIF(C81:T81,"&gt;0")</f>
        <v>2</v>
      </c>
      <c r="W81" s="224">
        <f>U81/V81</f>
        <v>12.5</v>
      </c>
      <c r="X81" s="170">
        <f>COUNTIF(C81:T81,"&gt;=300")</f>
        <v>0</v>
      </c>
      <c r="Y81" s="155">
        <f>COUNTIF(C81:T81,"&gt;=200")</f>
        <v>0</v>
      </c>
      <c r="Z81" s="155">
        <f>COUNTIF(C81:T81,"&gt;=100")</f>
        <v>0</v>
      </c>
    </row>
    <row r="82" spans="1:26" s="20" customFormat="1" ht="15">
      <c r="A82" s="77" t="s">
        <v>175</v>
      </c>
      <c r="B82" s="295" t="s">
        <v>367</v>
      </c>
      <c r="C82" s="23" t="s">
        <v>42</v>
      </c>
      <c r="D82" s="23" t="s">
        <v>42</v>
      </c>
      <c r="E82" s="23" t="s">
        <v>42</v>
      </c>
      <c r="F82" s="23" t="s">
        <v>42</v>
      </c>
      <c r="G82" s="23" t="s">
        <v>42</v>
      </c>
      <c r="H82" s="23" t="s">
        <v>42</v>
      </c>
      <c r="I82" s="23" t="s">
        <v>42</v>
      </c>
      <c r="J82" s="23" t="s">
        <v>42</v>
      </c>
      <c r="K82" s="407" t="s">
        <v>42</v>
      </c>
      <c r="L82" s="353">
        <v>20</v>
      </c>
      <c r="M82" s="23">
        <v>5</v>
      </c>
      <c r="N82" s="23" t="s">
        <v>42</v>
      </c>
      <c r="O82" s="23" t="s">
        <v>42</v>
      </c>
      <c r="P82" s="23" t="s">
        <v>42</v>
      </c>
      <c r="Q82" s="156" t="s">
        <v>42</v>
      </c>
      <c r="R82" s="156" t="s">
        <v>42</v>
      </c>
      <c r="S82" s="156" t="s">
        <v>42</v>
      </c>
      <c r="T82" s="156"/>
      <c r="U82" s="14">
        <f>SUM(C82:T82)</f>
        <v>25</v>
      </c>
      <c r="V82" s="16">
        <f>COUNTIF(C82:T82,"&gt;0")</f>
        <v>2</v>
      </c>
      <c r="W82" s="224">
        <f>U82/V82</f>
        <v>12.5</v>
      </c>
      <c r="X82" s="170">
        <f>COUNTIF(C82:T82,"&gt;=300")</f>
        <v>0</v>
      </c>
      <c r="Y82" s="155">
        <f>COUNTIF(C82:T82,"&gt;=200")</f>
        <v>0</v>
      </c>
      <c r="Z82" s="155">
        <f>COUNTIF(C82:T82,"&gt;=100")</f>
        <v>0</v>
      </c>
    </row>
    <row r="83" spans="1:26" s="20" customFormat="1" ht="15">
      <c r="A83" s="77" t="s">
        <v>183</v>
      </c>
      <c r="B83" s="211" t="s">
        <v>59</v>
      </c>
      <c r="C83" s="141" t="s">
        <v>42</v>
      </c>
      <c r="D83" s="141" t="s">
        <v>42</v>
      </c>
      <c r="E83" s="353">
        <v>11</v>
      </c>
      <c r="F83" s="141">
        <v>8</v>
      </c>
      <c r="G83" s="141" t="s">
        <v>42</v>
      </c>
      <c r="H83" s="141" t="s">
        <v>42</v>
      </c>
      <c r="I83" s="141" t="s">
        <v>42</v>
      </c>
      <c r="J83" s="141" t="s">
        <v>42</v>
      </c>
      <c r="K83" s="259" t="s">
        <v>42</v>
      </c>
      <c r="L83" s="141" t="s">
        <v>42</v>
      </c>
      <c r="M83" s="141" t="s">
        <v>42</v>
      </c>
      <c r="N83" s="141">
        <v>6</v>
      </c>
      <c r="O83" s="141" t="s">
        <v>42</v>
      </c>
      <c r="P83" s="141" t="s">
        <v>42</v>
      </c>
      <c r="Q83" s="43" t="s">
        <v>42</v>
      </c>
      <c r="R83" s="43" t="s">
        <v>42</v>
      </c>
      <c r="S83" s="43" t="s">
        <v>42</v>
      </c>
      <c r="T83" s="43"/>
      <c r="U83" s="14">
        <f>SUM(C83:T83)</f>
        <v>25</v>
      </c>
      <c r="V83" s="16">
        <f>COUNTIF(C83:T83,"&gt;0")</f>
        <v>3</v>
      </c>
      <c r="W83" s="224">
        <f>U83/V83</f>
        <v>8.333333333333334</v>
      </c>
      <c r="X83" s="170">
        <f>COUNTIF(C83:T83,"&gt;=300")</f>
        <v>0</v>
      </c>
      <c r="Y83" s="155">
        <f>COUNTIF(C83:T83,"&gt;=200")</f>
        <v>0</v>
      </c>
      <c r="Z83" s="155">
        <f>COUNTIF(C83:T83,"&gt;=100")</f>
        <v>0</v>
      </c>
    </row>
    <row r="84" spans="1:26" s="20" customFormat="1" ht="15">
      <c r="A84" s="77" t="s">
        <v>184</v>
      </c>
      <c r="B84" s="295" t="s">
        <v>426</v>
      </c>
      <c r="C84" s="23" t="s">
        <v>42</v>
      </c>
      <c r="D84" s="23" t="s">
        <v>42</v>
      </c>
      <c r="E84" s="23" t="s">
        <v>42</v>
      </c>
      <c r="F84" s="23" t="s">
        <v>42</v>
      </c>
      <c r="G84" s="23" t="s">
        <v>42</v>
      </c>
      <c r="H84" s="23" t="s">
        <v>42</v>
      </c>
      <c r="I84" s="23" t="s">
        <v>42</v>
      </c>
      <c r="J84" s="23" t="s">
        <v>42</v>
      </c>
      <c r="K84" s="62" t="s">
        <v>42</v>
      </c>
      <c r="L84" s="23" t="s">
        <v>42</v>
      </c>
      <c r="M84" s="353">
        <v>24</v>
      </c>
      <c r="N84" s="23" t="s">
        <v>42</v>
      </c>
      <c r="O84" s="23" t="s">
        <v>42</v>
      </c>
      <c r="P84" s="23" t="s">
        <v>42</v>
      </c>
      <c r="Q84" s="156" t="s">
        <v>42</v>
      </c>
      <c r="R84" s="156" t="s">
        <v>42</v>
      </c>
      <c r="S84" s="156" t="s">
        <v>42</v>
      </c>
      <c r="T84" s="156"/>
      <c r="U84" s="14">
        <f>SUM(C84:T84)</f>
        <v>24</v>
      </c>
      <c r="V84" s="16">
        <f>COUNTIF(C84:T84,"&gt;0")</f>
        <v>1</v>
      </c>
      <c r="W84" s="224">
        <f>U84/V84</f>
        <v>24</v>
      </c>
      <c r="X84" s="170">
        <f>COUNTIF(C84:T84,"&gt;=300")</f>
        <v>0</v>
      </c>
      <c r="Y84" s="155">
        <f>COUNTIF(C84:T84,"&gt;=200")</f>
        <v>0</v>
      </c>
      <c r="Z84" s="155">
        <f>COUNTIF(C84:T84,"&gt;=100")</f>
        <v>0</v>
      </c>
    </row>
    <row r="85" spans="1:26" s="20" customFormat="1" ht="15">
      <c r="A85" s="77" t="s">
        <v>185</v>
      </c>
      <c r="B85" s="295" t="s">
        <v>470</v>
      </c>
      <c r="C85" s="23" t="s">
        <v>42</v>
      </c>
      <c r="D85" s="23" t="s">
        <v>42</v>
      </c>
      <c r="E85" s="23" t="s">
        <v>42</v>
      </c>
      <c r="F85" s="23" t="s">
        <v>42</v>
      </c>
      <c r="G85" s="23" t="s">
        <v>42</v>
      </c>
      <c r="H85" s="23" t="s">
        <v>42</v>
      </c>
      <c r="I85" s="23" t="s">
        <v>42</v>
      </c>
      <c r="J85" s="23" t="s">
        <v>42</v>
      </c>
      <c r="K85" s="62" t="s">
        <v>42</v>
      </c>
      <c r="L85" s="23" t="s">
        <v>42</v>
      </c>
      <c r="M85" s="23" t="s">
        <v>42</v>
      </c>
      <c r="N85" s="23" t="s">
        <v>42</v>
      </c>
      <c r="O85" s="354">
        <v>24</v>
      </c>
      <c r="P85" s="23" t="s">
        <v>42</v>
      </c>
      <c r="Q85" s="156" t="s">
        <v>42</v>
      </c>
      <c r="R85" s="156" t="s">
        <v>42</v>
      </c>
      <c r="S85" s="156" t="s">
        <v>42</v>
      </c>
      <c r="T85" s="156"/>
      <c r="U85" s="14">
        <f>SUM(C85:T85)</f>
        <v>24</v>
      </c>
      <c r="V85" s="16">
        <f>COUNTIF(C85:T85,"&gt;0")</f>
        <v>1</v>
      </c>
      <c r="W85" s="224">
        <f>U85/V85</f>
        <v>24</v>
      </c>
      <c r="X85" s="170">
        <f>COUNTIF(C85:T85,"&gt;=300")</f>
        <v>0</v>
      </c>
      <c r="Y85" s="155">
        <f>COUNTIF(C85:T85,"&gt;=200")</f>
        <v>0</v>
      </c>
      <c r="Z85" s="155">
        <f>COUNTIF(C85:T85,"&gt;=100")</f>
        <v>0</v>
      </c>
    </row>
    <row r="86" spans="1:26" s="20" customFormat="1" ht="15">
      <c r="A86" s="77" t="s">
        <v>186</v>
      </c>
      <c r="B86" s="211" t="s">
        <v>124</v>
      </c>
      <c r="C86" s="353">
        <v>23</v>
      </c>
      <c r="D86" s="141" t="s">
        <v>42</v>
      </c>
      <c r="E86" s="141" t="s">
        <v>42</v>
      </c>
      <c r="F86" s="141" t="s">
        <v>42</v>
      </c>
      <c r="G86" s="141" t="s">
        <v>42</v>
      </c>
      <c r="H86" s="141" t="s">
        <v>42</v>
      </c>
      <c r="I86" s="141" t="s">
        <v>42</v>
      </c>
      <c r="J86" s="141" t="s">
        <v>42</v>
      </c>
      <c r="K86" s="531" t="s">
        <v>42</v>
      </c>
      <c r="L86" s="141" t="s">
        <v>42</v>
      </c>
      <c r="M86" s="141" t="s">
        <v>42</v>
      </c>
      <c r="N86" s="9" t="s">
        <v>42</v>
      </c>
      <c r="O86" s="9" t="s">
        <v>42</v>
      </c>
      <c r="P86" s="9" t="s">
        <v>42</v>
      </c>
      <c r="Q86" s="43" t="s">
        <v>42</v>
      </c>
      <c r="R86" s="43" t="s">
        <v>42</v>
      </c>
      <c r="S86" s="43" t="s">
        <v>42</v>
      </c>
      <c r="T86" s="43"/>
      <c r="U86" s="14">
        <f>SUM(C86:T86)</f>
        <v>23</v>
      </c>
      <c r="V86" s="16">
        <f>COUNTIF(C86:T86,"&gt;0")</f>
        <v>1</v>
      </c>
      <c r="W86" s="224">
        <f>U86/V86</f>
        <v>23</v>
      </c>
      <c r="X86" s="170">
        <f>COUNTIF(C86:T86,"&gt;=300")</f>
        <v>0</v>
      </c>
      <c r="Y86" s="155">
        <f>COUNTIF(C86:T86,"&gt;=200")</f>
        <v>0</v>
      </c>
      <c r="Z86" s="155">
        <f>COUNTIF(C86:T86,"&gt;=100")</f>
        <v>0</v>
      </c>
    </row>
    <row r="87" spans="1:26" s="20" customFormat="1" ht="15">
      <c r="A87" s="77" t="s">
        <v>187</v>
      </c>
      <c r="B87" s="8" t="s">
        <v>177</v>
      </c>
      <c r="C87" s="9" t="s">
        <v>42</v>
      </c>
      <c r="D87" s="9" t="s">
        <v>42</v>
      </c>
      <c r="E87" s="9" t="s">
        <v>42</v>
      </c>
      <c r="F87" s="9" t="s">
        <v>42</v>
      </c>
      <c r="G87" s="9" t="s">
        <v>42</v>
      </c>
      <c r="H87" s="353">
        <v>22</v>
      </c>
      <c r="I87" s="9" t="s">
        <v>42</v>
      </c>
      <c r="J87" s="41" t="s">
        <v>42</v>
      </c>
      <c r="K87" s="45" t="s">
        <v>42</v>
      </c>
      <c r="L87" s="9" t="s">
        <v>42</v>
      </c>
      <c r="M87" s="9" t="s">
        <v>42</v>
      </c>
      <c r="N87" s="9" t="s">
        <v>42</v>
      </c>
      <c r="O87" s="9" t="s">
        <v>42</v>
      </c>
      <c r="P87" s="9" t="s">
        <v>42</v>
      </c>
      <c r="Q87" s="43" t="s">
        <v>42</v>
      </c>
      <c r="R87" s="43" t="s">
        <v>42</v>
      </c>
      <c r="S87" s="43" t="s">
        <v>42</v>
      </c>
      <c r="T87" s="43"/>
      <c r="U87" s="14">
        <f>SUM(C87:T87)</f>
        <v>22</v>
      </c>
      <c r="V87" s="16">
        <f>COUNTIF(C87:T87,"&gt;0")</f>
        <v>1</v>
      </c>
      <c r="W87" s="224">
        <f>U87/V87</f>
        <v>22</v>
      </c>
      <c r="X87" s="170">
        <f>COUNTIF(C87:T87,"&gt;=300")</f>
        <v>0</v>
      </c>
      <c r="Y87" s="155">
        <f>COUNTIF(C87:T87,"&gt;=200")</f>
        <v>0</v>
      </c>
      <c r="Z87" s="155">
        <f>COUNTIF(C87:T87,"&gt;=100")</f>
        <v>0</v>
      </c>
    </row>
    <row r="88" spans="1:26" s="20" customFormat="1" ht="15">
      <c r="A88" s="77" t="s">
        <v>188</v>
      </c>
      <c r="B88" s="8" t="s">
        <v>196</v>
      </c>
      <c r="C88" s="9" t="s">
        <v>42</v>
      </c>
      <c r="D88" s="9" t="s">
        <v>42</v>
      </c>
      <c r="E88" s="9" t="s">
        <v>42</v>
      </c>
      <c r="F88" s="9" t="s">
        <v>42</v>
      </c>
      <c r="G88" s="9" t="s">
        <v>42</v>
      </c>
      <c r="H88" s="9" t="s">
        <v>42</v>
      </c>
      <c r="I88" s="9" t="s">
        <v>42</v>
      </c>
      <c r="J88" s="353">
        <v>21</v>
      </c>
      <c r="K88" s="45" t="s">
        <v>42</v>
      </c>
      <c r="L88" s="9" t="s">
        <v>42</v>
      </c>
      <c r="M88" s="9" t="s">
        <v>42</v>
      </c>
      <c r="N88" s="141" t="s">
        <v>42</v>
      </c>
      <c r="O88" s="141" t="s">
        <v>42</v>
      </c>
      <c r="P88" s="141" t="s">
        <v>42</v>
      </c>
      <c r="Q88" s="43" t="s">
        <v>42</v>
      </c>
      <c r="R88" s="43" t="s">
        <v>42</v>
      </c>
      <c r="S88" s="43" t="s">
        <v>42</v>
      </c>
      <c r="T88" s="43"/>
      <c r="U88" s="14">
        <f>SUM(C88:T88)</f>
        <v>21</v>
      </c>
      <c r="V88" s="16">
        <f>COUNTIF(C88:T88,"&gt;0")</f>
        <v>1</v>
      </c>
      <c r="W88" s="224">
        <f>U88/V88</f>
        <v>21</v>
      </c>
      <c r="X88" s="170">
        <f>COUNTIF(C88:T88,"&gt;=300")</f>
        <v>0</v>
      </c>
      <c r="Y88" s="155">
        <f>COUNTIF(C88:T88,"&gt;=200")</f>
        <v>0</v>
      </c>
      <c r="Z88" s="155">
        <f>COUNTIF(C88:T88,"&gt;=100")</f>
        <v>0</v>
      </c>
    </row>
    <row r="89" spans="1:26" s="20" customFormat="1" ht="15">
      <c r="A89" s="77" t="s">
        <v>189</v>
      </c>
      <c r="B89" s="8" t="s">
        <v>453</v>
      </c>
      <c r="C89" s="9" t="s">
        <v>42</v>
      </c>
      <c r="D89" s="9" t="s">
        <v>42</v>
      </c>
      <c r="E89" s="9" t="s">
        <v>42</v>
      </c>
      <c r="F89" s="9" t="s">
        <v>42</v>
      </c>
      <c r="G89" s="9" t="s">
        <v>42</v>
      </c>
      <c r="H89" s="9" t="s">
        <v>42</v>
      </c>
      <c r="I89" s="9" t="s">
        <v>42</v>
      </c>
      <c r="J89" s="9" t="s">
        <v>42</v>
      </c>
      <c r="K89" s="41" t="s">
        <v>42</v>
      </c>
      <c r="L89" s="9" t="s">
        <v>42</v>
      </c>
      <c r="M89" s="9" t="s">
        <v>42</v>
      </c>
      <c r="N89" s="353">
        <v>21</v>
      </c>
      <c r="O89" s="141" t="s">
        <v>42</v>
      </c>
      <c r="P89" s="141" t="s">
        <v>42</v>
      </c>
      <c r="Q89" s="43" t="s">
        <v>42</v>
      </c>
      <c r="R89" s="43" t="s">
        <v>42</v>
      </c>
      <c r="S89" s="43" t="s">
        <v>42</v>
      </c>
      <c r="T89" s="43"/>
      <c r="U89" s="14">
        <f>SUM(C89:T89)</f>
        <v>21</v>
      </c>
      <c r="V89" s="16">
        <f>COUNTIF(C89:T89,"&gt;0")</f>
        <v>1</v>
      </c>
      <c r="W89" s="224">
        <f>U89/V89</f>
        <v>21</v>
      </c>
      <c r="X89" s="170">
        <f>COUNTIF(C89:T89,"&gt;=300")</f>
        <v>0</v>
      </c>
      <c r="Y89" s="155">
        <f>COUNTIF(C89:T89,"&gt;=200")</f>
        <v>0</v>
      </c>
      <c r="Z89" s="155">
        <f>COUNTIF(C89:T89,"&gt;=100")</f>
        <v>0</v>
      </c>
    </row>
    <row r="90" spans="1:26" s="20" customFormat="1" ht="15">
      <c r="A90" s="77" t="s">
        <v>190</v>
      </c>
      <c r="B90" s="211" t="s">
        <v>55</v>
      </c>
      <c r="C90" s="141" t="s">
        <v>42</v>
      </c>
      <c r="D90" s="141" t="s">
        <v>42</v>
      </c>
      <c r="E90" s="141" t="s">
        <v>42</v>
      </c>
      <c r="F90" s="392">
        <v>20</v>
      </c>
      <c r="G90" s="141" t="s">
        <v>42</v>
      </c>
      <c r="H90" s="141" t="s">
        <v>42</v>
      </c>
      <c r="I90" s="141" t="s">
        <v>42</v>
      </c>
      <c r="J90" s="141" t="s">
        <v>42</v>
      </c>
      <c r="K90" s="259" t="s">
        <v>42</v>
      </c>
      <c r="L90" s="141" t="s">
        <v>42</v>
      </c>
      <c r="M90" s="141" t="s">
        <v>42</v>
      </c>
      <c r="N90" s="9" t="s">
        <v>42</v>
      </c>
      <c r="O90" s="9" t="s">
        <v>42</v>
      </c>
      <c r="P90" s="9" t="s">
        <v>42</v>
      </c>
      <c r="Q90" s="43" t="s">
        <v>42</v>
      </c>
      <c r="R90" s="43" t="s">
        <v>42</v>
      </c>
      <c r="S90" s="43" t="s">
        <v>42</v>
      </c>
      <c r="T90" s="43"/>
      <c r="U90" s="14">
        <f>SUM(C90:T90)</f>
        <v>20</v>
      </c>
      <c r="V90" s="16">
        <f>COUNTIF(C90:T90,"&gt;0")</f>
        <v>1</v>
      </c>
      <c r="W90" s="224">
        <f>U90/V90</f>
        <v>20</v>
      </c>
      <c r="X90" s="170">
        <f>COUNTIF(C90:T90,"&gt;=300")</f>
        <v>0</v>
      </c>
      <c r="Y90" s="155">
        <f>COUNTIF(C90:T90,"&gt;=200")</f>
        <v>0</v>
      </c>
      <c r="Z90" s="155">
        <f>COUNTIF(C90:T90,"&gt;=100")</f>
        <v>0</v>
      </c>
    </row>
    <row r="91" spans="1:26" s="20" customFormat="1" ht="15">
      <c r="A91" s="77" t="s">
        <v>208</v>
      </c>
      <c r="B91" s="211" t="s">
        <v>56</v>
      </c>
      <c r="C91" s="141" t="s">
        <v>42</v>
      </c>
      <c r="D91" s="141" t="s">
        <v>42</v>
      </c>
      <c r="E91" s="141" t="s">
        <v>42</v>
      </c>
      <c r="F91" s="392">
        <v>18</v>
      </c>
      <c r="G91" s="141" t="s">
        <v>42</v>
      </c>
      <c r="H91" s="141" t="s">
        <v>42</v>
      </c>
      <c r="I91" s="141" t="s">
        <v>42</v>
      </c>
      <c r="J91" s="141" t="s">
        <v>42</v>
      </c>
      <c r="K91" s="259" t="s">
        <v>42</v>
      </c>
      <c r="L91" s="141" t="s">
        <v>42</v>
      </c>
      <c r="M91" s="141" t="s">
        <v>42</v>
      </c>
      <c r="N91" s="141" t="s">
        <v>42</v>
      </c>
      <c r="O91" s="141" t="s">
        <v>42</v>
      </c>
      <c r="P91" s="141" t="s">
        <v>42</v>
      </c>
      <c r="Q91" s="43" t="s">
        <v>42</v>
      </c>
      <c r="R91" s="43" t="s">
        <v>42</v>
      </c>
      <c r="S91" s="43" t="s">
        <v>42</v>
      </c>
      <c r="T91" s="43"/>
      <c r="U91" s="14">
        <f>SUM(C91:T91)</f>
        <v>18</v>
      </c>
      <c r="V91" s="16">
        <f>COUNTIF(C91:T91,"&gt;0")</f>
        <v>1</v>
      </c>
      <c r="W91" s="224">
        <f>U91/V91</f>
        <v>18</v>
      </c>
      <c r="X91" s="170">
        <f>COUNTIF(C91:T91,"&gt;=300")</f>
        <v>0</v>
      </c>
      <c r="Y91" s="155">
        <f>COUNTIF(C91:T91,"&gt;=200")</f>
        <v>0</v>
      </c>
      <c r="Z91" s="155">
        <f>COUNTIF(C91:T91,"&gt;=100")</f>
        <v>0</v>
      </c>
    </row>
    <row r="92" spans="1:26" s="20" customFormat="1" ht="15">
      <c r="A92" s="77" t="s">
        <v>209</v>
      </c>
      <c r="B92" s="8" t="s">
        <v>155</v>
      </c>
      <c r="C92" s="9" t="s">
        <v>42</v>
      </c>
      <c r="D92" s="9" t="s">
        <v>42</v>
      </c>
      <c r="E92" s="9" t="s">
        <v>42</v>
      </c>
      <c r="F92" s="9" t="s">
        <v>42</v>
      </c>
      <c r="G92" s="9" t="s">
        <v>42</v>
      </c>
      <c r="H92" s="9" t="s">
        <v>42</v>
      </c>
      <c r="I92" s="353">
        <v>18</v>
      </c>
      <c r="J92" s="9" t="s">
        <v>42</v>
      </c>
      <c r="K92" s="41" t="s">
        <v>42</v>
      </c>
      <c r="L92" s="9" t="s">
        <v>42</v>
      </c>
      <c r="M92" s="9" t="s">
        <v>42</v>
      </c>
      <c r="N92" s="141" t="s">
        <v>42</v>
      </c>
      <c r="O92" s="141" t="s">
        <v>42</v>
      </c>
      <c r="P92" s="141" t="s">
        <v>42</v>
      </c>
      <c r="Q92" s="43" t="s">
        <v>42</v>
      </c>
      <c r="R92" s="43" t="s">
        <v>42</v>
      </c>
      <c r="S92" s="43" t="s">
        <v>42</v>
      </c>
      <c r="T92" s="43"/>
      <c r="U92" s="14">
        <f>SUM(C92:T92)</f>
        <v>18</v>
      </c>
      <c r="V92" s="16">
        <f>COUNTIF(C92:T92,"&gt;0")</f>
        <v>1</v>
      </c>
      <c r="W92" s="224">
        <f>U92/V92</f>
        <v>18</v>
      </c>
      <c r="X92" s="170">
        <f>COUNTIF(C92:T92,"&gt;=300")</f>
        <v>0</v>
      </c>
      <c r="Y92" s="155">
        <f>COUNTIF(C92:T92,"&gt;=200")</f>
        <v>0</v>
      </c>
      <c r="Z92" s="155">
        <f>COUNTIF(C92:T92,"&gt;=100")</f>
        <v>0</v>
      </c>
    </row>
    <row r="93" spans="1:26" s="20" customFormat="1" ht="15">
      <c r="A93" s="77" t="s">
        <v>210</v>
      </c>
      <c r="B93" s="8" t="s">
        <v>198</v>
      </c>
      <c r="C93" s="9" t="s">
        <v>42</v>
      </c>
      <c r="D93" s="9" t="s">
        <v>42</v>
      </c>
      <c r="E93" s="9" t="s">
        <v>42</v>
      </c>
      <c r="F93" s="9" t="s">
        <v>42</v>
      </c>
      <c r="G93" s="9" t="s">
        <v>42</v>
      </c>
      <c r="H93" s="9" t="s">
        <v>42</v>
      </c>
      <c r="I93" s="9" t="s">
        <v>42</v>
      </c>
      <c r="J93" s="353">
        <v>17</v>
      </c>
      <c r="K93" s="41" t="s">
        <v>42</v>
      </c>
      <c r="L93" s="9" t="s">
        <v>42</v>
      </c>
      <c r="M93" s="9" t="s">
        <v>42</v>
      </c>
      <c r="N93" s="141" t="s">
        <v>42</v>
      </c>
      <c r="O93" s="141" t="s">
        <v>42</v>
      </c>
      <c r="P93" s="141" t="s">
        <v>42</v>
      </c>
      <c r="Q93" s="43" t="s">
        <v>42</v>
      </c>
      <c r="R93" s="43" t="s">
        <v>42</v>
      </c>
      <c r="S93" s="43" t="s">
        <v>42</v>
      </c>
      <c r="T93" s="43"/>
      <c r="U93" s="14">
        <f>SUM(C93:T93)</f>
        <v>17</v>
      </c>
      <c r="V93" s="16">
        <f>COUNTIF(C93:T93,"&gt;0")</f>
        <v>1</v>
      </c>
      <c r="W93" s="224">
        <f>U93/V93</f>
        <v>17</v>
      </c>
      <c r="X93" s="170">
        <f>COUNTIF(C93:T93,"&gt;=300")</f>
        <v>0</v>
      </c>
      <c r="Y93" s="155">
        <f>COUNTIF(C93:T93,"&gt;=200")</f>
        <v>0</v>
      </c>
      <c r="Z93" s="155">
        <f>COUNTIF(C93:T93,"&gt;=100")</f>
        <v>0</v>
      </c>
    </row>
    <row r="94" spans="1:26" s="20" customFormat="1" ht="15">
      <c r="A94" s="77" t="s">
        <v>211</v>
      </c>
      <c r="B94" s="8" t="s">
        <v>199</v>
      </c>
      <c r="C94" s="9" t="s">
        <v>42</v>
      </c>
      <c r="D94" s="9" t="s">
        <v>42</v>
      </c>
      <c r="E94" s="9" t="s">
        <v>42</v>
      </c>
      <c r="F94" s="9" t="s">
        <v>42</v>
      </c>
      <c r="G94" s="9" t="s">
        <v>42</v>
      </c>
      <c r="H94" s="9" t="s">
        <v>42</v>
      </c>
      <c r="I94" s="9" t="s">
        <v>42</v>
      </c>
      <c r="J94" s="353">
        <v>16</v>
      </c>
      <c r="K94" s="41" t="s">
        <v>42</v>
      </c>
      <c r="L94" s="9" t="s">
        <v>42</v>
      </c>
      <c r="M94" s="9" t="s">
        <v>42</v>
      </c>
      <c r="N94" s="141" t="s">
        <v>42</v>
      </c>
      <c r="O94" s="141" t="s">
        <v>42</v>
      </c>
      <c r="P94" s="141" t="s">
        <v>42</v>
      </c>
      <c r="Q94" s="43" t="s">
        <v>42</v>
      </c>
      <c r="R94" s="43" t="s">
        <v>42</v>
      </c>
      <c r="S94" s="43" t="s">
        <v>42</v>
      </c>
      <c r="T94" s="43"/>
      <c r="U94" s="14">
        <f>SUM(C94:T94)</f>
        <v>16</v>
      </c>
      <c r="V94" s="16">
        <f>COUNTIF(C94:T94,"&gt;0")</f>
        <v>1</v>
      </c>
      <c r="W94" s="224">
        <f>U94/V94</f>
        <v>16</v>
      </c>
      <c r="X94" s="170">
        <f>COUNTIF(C94:T94,"&gt;=300")</f>
        <v>0</v>
      </c>
      <c r="Y94" s="155">
        <f>COUNTIF(C94:T94,"&gt;=200")</f>
        <v>0</v>
      </c>
      <c r="Z94" s="155">
        <f>COUNTIF(C94:T94,"&gt;=100")</f>
        <v>0</v>
      </c>
    </row>
    <row r="95" spans="1:26" s="20" customFormat="1" ht="15">
      <c r="A95" s="77" t="s">
        <v>212</v>
      </c>
      <c r="B95" s="211" t="s">
        <v>125</v>
      </c>
      <c r="C95" s="141">
        <v>16</v>
      </c>
      <c r="D95" s="141" t="s">
        <v>42</v>
      </c>
      <c r="E95" s="141" t="s">
        <v>42</v>
      </c>
      <c r="F95" s="141" t="s">
        <v>42</v>
      </c>
      <c r="G95" s="141" t="s">
        <v>42</v>
      </c>
      <c r="H95" s="141" t="s">
        <v>42</v>
      </c>
      <c r="I95" s="141" t="s">
        <v>42</v>
      </c>
      <c r="J95" s="141" t="s">
        <v>42</v>
      </c>
      <c r="K95" s="259" t="s">
        <v>42</v>
      </c>
      <c r="L95" s="141" t="s">
        <v>42</v>
      </c>
      <c r="M95" s="141" t="s">
        <v>42</v>
      </c>
      <c r="N95" s="141" t="s">
        <v>42</v>
      </c>
      <c r="O95" s="141" t="s">
        <v>42</v>
      </c>
      <c r="P95" s="141" t="s">
        <v>42</v>
      </c>
      <c r="Q95" s="43" t="s">
        <v>42</v>
      </c>
      <c r="R95" s="43" t="s">
        <v>42</v>
      </c>
      <c r="S95" s="43" t="s">
        <v>42</v>
      </c>
      <c r="T95" s="43"/>
      <c r="U95" s="14">
        <f>SUM(C95:T95)</f>
        <v>16</v>
      </c>
      <c r="V95" s="16">
        <f>COUNTIF(C95:T95,"&gt;0")</f>
        <v>1</v>
      </c>
      <c r="W95" s="224">
        <f>U95/V95</f>
        <v>16</v>
      </c>
      <c r="X95" s="170">
        <f>COUNTIF(C95:T95,"&gt;=300")</f>
        <v>0</v>
      </c>
      <c r="Y95" s="155">
        <f>COUNTIF(C95:T95,"&gt;=200")</f>
        <v>0</v>
      </c>
      <c r="Z95" s="155">
        <f>COUNTIF(C95:T95,"&gt;=100")</f>
        <v>0</v>
      </c>
    </row>
    <row r="96" spans="1:26" s="20" customFormat="1" ht="15">
      <c r="A96" s="77" t="s">
        <v>213</v>
      </c>
      <c r="B96" s="8" t="s">
        <v>493</v>
      </c>
      <c r="C96" s="9" t="s">
        <v>42</v>
      </c>
      <c r="D96" s="9" t="s">
        <v>42</v>
      </c>
      <c r="E96" s="9" t="s">
        <v>42</v>
      </c>
      <c r="F96" s="9" t="s">
        <v>42</v>
      </c>
      <c r="G96" s="9" t="s">
        <v>42</v>
      </c>
      <c r="H96" s="9" t="s">
        <v>42</v>
      </c>
      <c r="I96" s="9" t="s">
        <v>42</v>
      </c>
      <c r="J96" s="9" t="s">
        <v>42</v>
      </c>
      <c r="K96" s="41" t="s">
        <v>42</v>
      </c>
      <c r="L96" s="9" t="s">
        <v>42</v>
      </c>
      <c r="M96" s="9" t="s">
        <v>42</v>
      </c>
      <c r="N96" s="9" t="s">
        <v>42</v>
      </c>
      <c r="O96" s="353">
        <v>16</v>
      </c>
      <c r="P96" s="141" t="s">
        <v>42</v>
      </c>
      <c r="Q96" s="43" t="s">
        <v>42</v>
      </c>
      <c r="R96" s="43" t="s">
        <v>42</v>
      </c>
      <c r="S96" s="43" t="s">
        <v>42</v>
      </c>
      <c r="T96" s="43"/>
      <c r="U96" s="14">
        <f>SUM(C96:T96)</f>
        <v>16</v>
      </c>
      <c r="V96" s="16">
        <f>COUNTIF(C96:T96,"&gt;0")</f>
        <v>1</v>
      </c>
      <c r="W96" s="224">
        <f>U96/V96</f>
        <v>16</v>
      </c>
      <c r="X96" s="170">
        <f>COUNTIF(C96:T96,"&gt;=300")</f>
        <v>0</v>
      </c>
      <c r="Y96" s="155">
        <f>COUNTIF(C96:T96,"&gt;=200")</f>
        <v>0</v>
      </c>
      <c r="Z96" s="155">
        <f>COUNTIF(C96:T96,"&gt;=100")</f>
        <v>0</v>
      </c>
    </row>
    <row r="97" spans="1:26" s="20" customFormat="1" ht="15">
      <c r="A97" s="77" t="s">
        <v>214</v>
      </c>
      <c r="B97" s="8" t="s">
        <v>528</v>
      </c>
      <c r="C97" s="9" t="s">
        <v>42</v>
      </c>
      <c r="D97" s="9" t="s">
        <v>42</v>
      </c>
      <c r="E97" s="9" t="s">
        <v>42</v>
      </c>
      <c r="F97" s="9" t="s">
        <v>42</v>
      </c>
      <c r="G97" s="9" t="s">
        <v>42</v>
      </c>
      <c r="H97" s="9" t="s">
        <v>42</v>
      </c>
      <c r="I97" s="9" t="s">
        <v>42</v>
      </c>
      <c r="J97" s="9" t="s">
        <v>42</v>
      </c>
      <c r="K97" s="41" t="s">
        <v>42</v>
      </c>
      <c r="L97" s="9" t="s">
        <v>42</v>
      </c>
      <c r="M97" s="9" t="s">
        <v>42</v>
      </c>
      <c r="N97" s="9" t="s">
        <v>42</v>
      </c>
      <c r="O97" s="9" t="s">
        <v>42</v>
      </c>
      <c r="P97" s="9" t="s">
        <v>42</v>
      </c>
      <c r="Q97" s="361">
        <v>16</v>
      </c>
      <c r="R97" s="43" t="s">
        <v>42</v>
      </c>
      <c r="S97" s="43" t="s">
        <v>42</v>
      </c>
      <c r="T97" s="361"/>
      <c r="U97" s="14">
        <f>SUM(C97:T97)</f>
        <v>16</v>
      </c>
      <c r="V97" s="16">
        <f>COUNTIF(C97:T97,"&gt;0")</f>
        <v>1</v>
      </c>
      <c r="W97" s="224">
        <f>U97/V97</f>
        <v>16</v>
      </c>
      <c r="X97" s="170">
        <f>COUNTIF(C97:T97,"&gt;=300")</f>
        <v>0</v>
      </c>
      <c r="Y97" s="155">
        <f>COUNTIF(C97:T97,"&gt;=200")</f>
        <v>0</v>
      </c>
      <c r="Z97" s="155">
        <f>COUNTIF(C97:T97,"&gt;=100")</f>
        <v>0</v>
      </c>
    </row>
    <row r="98" spans="1:26" s="20" customFormat="1" ht="15">
      <c r="A98" s="77" t="s">
        <v>215</v>
      </c>
      <c r="B98" s="242" t="s">
        <v>60</v>
      </c>
      <c r="C98" s="141" t="s">
        <v>42</v>
      </c>
      <c r="D98" s="141" t="s">
        <v>42</v>
      </c>
      <c r="E98" s="141" t="s">
        <v>42</v>
      </c>
      <c r="F98" s="353">
        <v>9</v>
      </c>
      <c r="G98" s="141" t="s">
        <v>42</v>
      </c>
      <c r="H98" s="141" t="s">
        <v>42</v>
      </c>
      <c r="I98" s="141" t="s">
        <v>42</v>
      </c>
      <c r="J98" s="141" t="s">
        <v>42</v>
      </c>
      <c r="K98" s="259" t="s">
        <v>42</v>
      </c>
      <c r="L98" s="141" t="s">
        <v>42</v>
      </c>
      <c r="M98" s="141" t="s">
        <v>42</v>
      </c>
      <c r="N98" s="141" t="s">
        <v>42</v>
      </c>
      <c r="O98" s="141" t="s">
        <v>42</v>
      </c>
      <c r="P98" s="141" t="s">
        <v>42</v>
      </c>
      <c r="Q98" s="43" t="s">
        <v>42</v>
      </c>
      <c r="R98" s="43" t="s">
        <v>42</v>
      </c>
      <c r="S98" s="43">
        <v>7</v>
      </c>
      <c r="T98" s="446"/>
      <c r="U98" s="14">
        <f>SUM(C98:T98)</f>
        <v>16</v>
      </c>
      <c r="V98" s="16">
        <f>COUNTIF(C98:T98,"&gt;0")</f>
        <v>2</v>
      </c>
      <c r="W98" s="224">
        <f>U98/V98</f>
        <v>8</v>
      </c>
      <c r="X98" s="170">
        <f>COUNTIF(C98:T98,"&gt;=300")</f>
        <v>0</v>
      </c>
      <c r="Y98" s="155">
        <f>COUNTIF(C98:T98,"&gt;=200")</f>
        <v>0</v>
      </c>
      <c r="Z98" s="155">
        <f>COUNTIF(C98:T98,"&gt;=100")</f>
        <v>0</v>
      </c>
    </row>
    <row r="99" spans="1:26" s="20" customFormat="1" ht="15.75" thickBot="1">
      <c r="A99" s="77" t="s">
        <v>216</v>
      </c>
      <c r="B99" s="8" t="s">
        <v>159</v>
      </c>
      <c r="C99" s="9" t="s">
        <v>42</v>
      </c>
      <c r="D99" s="9" t="s">
        <v>42</v>
      </c>
      <c r="E99" s="9" t="s">
        <v>42</v>
      </c>
      <c r="F99" s="9" t="s">
        <v>42</v>
      </c>
      <c r="G99" s="9" t="s">
        <v>42</v>
      </c>
      <c r="H99" s="9" t="s">
        <v>42</v>
      </c>
      <c r="I99" s="353">
        <v>15</v>
      </c>
      <c r="J99" s="9" t="s">
        <v>42</v>
      </c>
      <c r="K99" s="45" t="s">
        <v>42</v>
      </c>
      <c r="L99" s="9" t="s">
        <v>42</v>
      </c>
      <c r="M99" s="9" t="s">
        <v>42</v>
      </c>
      <c r="N99" s="141" t="s">
        <v>42</v>
      </c>
      <c r="O99" s="141" t="s">
        <v>42</v>
      </c>
      <c r="P99" s="141" t="s">
        <v>42</v>
      </c>
      <c r="Q99" s="43" t="s">
        <v>42</v>
      </c>
      <c r="R99" s="43" t="s">
        <v>42</v>
      </c>
      <c r="S99" s="43" t="s">
        <v>42</v>
      </c>
      <c r="T99" s="43"/>
      <c r="U99" s="14">
        <f>SUM(C99:T99)</f>
        <v>15</v>
      </c>
      <c r="V99" s="16">
        <f>COUNTIF(C99:T99,"&gt;0")</f>
        <v>1</v>
      </c>
      <c r="W99" s="224">
        <f>U99/V99</f>
        <v>15</v>
      </c>
      <c r="X99" s="170">
        <f>COUNTIF(C99:T99,"&gt;=300")</f>
        <v>0</v>
      </c>
      <c r="Y99" s="155">
        <f>COUNTIF(C99:T99,"&gt;=200")</f>
        <v>0</v>
      </c>
      <c r="Z99" s="155">
        <f>COUNTIF(C99:T99,"&gt;=100")</f>
        <v>0</v>
      </c>
    </row>
    <row r="100" spans="1:26" s="20" customFormat="1" ht="15.75" thickBot="1">
      <c r="A100" s="77" t="s">
        <v>217</v>
      </c>
      <c r="B100" s="8" t="s">
        <v>416</v>
      </c>
      <c r="C100" s="9" t="s">
        <v>42</v>
      </c>
      <c r="D100" s="9" t="s">
        <v>42</v>
      </c>
      <c r="E100" s="9" t="s">
        <v>42</v>
      </c>
      <c r="F100" s="9" t="s">
        <v>42</v>
      </c>
      <c r="G100" s="9" t="s">
        <v>42</v>
      </c>
      <c r="H100" s="9" t="s">
        <v>42</v>
      </c>
      <c r="I100" s="9" t="s">
        <v>42</v>
      </c>
      <c r="J100" s="41" t="s">
        <v>42</v>
      </c>
      <c r="K100" s="321" t="s">
        <v>42</v>
      </c>
      <c r="L100" s="9" t="s">
        <v>42</v>
      </c>
      <c r="M100" s="353">
        <v>15</v>
      </c>
      <c r="N100" s="141" t="s">
        <v>42</v>
      </c>
      <c r="O100" s="141" t="s">
        <v>42</v>
      </c>
      <c r="P100" s="141" t="s">
        <v>42</v>
      </c>
      <c r="Q100" s="43" t="s">
        <v>42</v>
      </c>
      <c r="R100" s="43" t="s">
        <v>42</v>
      </c>
      <c r="S100" s="43" t="s">
        <v>42</v>
      </c>
      <c r="T100" s="43"/>
      <c r="U100" s="14">
        <f>SUM(C100:T100)</f>
        <v>15</v>
      </c>
      <c r="V100" s="16">
        <f>COUNTIF(C100:T100,"&gt;0")</f>
        <v>1</v>
      </c>
      <c r="W100" s="224">
        <f>U100/V100</f>
        <v>15</v>
      </c>
      <c r="X100" s="170">
        <f>COUNTIF(C100:T100,"&gt;=300")</f>
        <v>0</v>
      </c>
      <c r="Y100" s="155">
        <f>COUNTIF(C100:T100,"&gt;=200")</f>
        <v>0</v>
      </c>
      <c r="Z100" s="155">
        <f>COUNTIF(C100:T100,"&gt;=100")</f>
        <v>0</v>
      </c>
    </row>
    <row r="101" spans="1:26" s="20" customFormat="1" ht="15">
      <c r="A101" s="77" t="s">
        <v>218</v>
      </c>
      <c r="B101" s="8" t="s">
        <v>537</v>
      </c>
      <c r="C101" s="9" t="s">
        <v>42</v>
      </c>
      <c r="D101" s="9" t="s">
        <v>42</v>
      </c>
      <c r="E101" s="9" t="s">
        <v>42</v>
      </c>
      <c r="F101" s="9" t="s">
        <v>42</v>
      </c>
      <c r="G101" s="9" t="s">
        <v>42</v>
      </c>
      <c r="H101" s="9" t="s">
        <v>42</v>
      </c>
      <c r="I101" s="9" t="s">
        <v>42</v>
      </c>
      <c r="J101" s="9" t="s">
        <v>42</v>
      </c>
      <c r="K101" s="280" t="s">
        <v>42</v>
      </c>
      <c r="L101" s="9" t="s">
        <v>42</v>
      </c>
      <c r="M101" s="9" t="s">
        <v>42</v>
      </c>
      <c r="N101" s="9" t="s">
        <v>42</v>
      </c>
      <c r="O101" s="9" t="s">
        <v>42</v>
      </c>
      <c r="P101" s="9" t="s">
        <v>42</v>
      </c>
      <c r="Q101" s="361">
        <v>8</v>
      </c>
      <c r="R101" s="43">
        <v>7</v>
      </c>
      <c r="S101" s="43" t="s">
        <v>42</v>
      </c>
      <c r="T101" s="361"/>
      <c r="U101" s="14">
        <f>SUM(C101:T101)</f>
        <v>15</v>
      </c>
      <c r="V101" s="16">
        <f>COUNTIF(C101:T101,"&gt;0")</f>
        <v>2</v>
      </c>
      <c r="W101" s="224">
        <f>U101/V101</f>
        <v>7.5</v>
      </c>
      <c r="X101" s="170">
        <f>COUNTIF(C101:T101,"&gt;=300")</f>
        <v>0</v>
      </c>
      <c r="Y101" s="155">
        <f>COUNTIF(C101:T101,"&gt;=200")</f>
        <v>0</v>
      </c>
      <c r="Z101" s="155">
        <f>COUNTIF(C101:T101,"&gt;=100")</f>
        <v>0</v>
      </c>
    </row>
    <row r="102" spans="1:26" s="20" customFormat="1" ht="15">
      <c r="A102" s="77" t="s">
        <v>220</v>
      </c>
      <c r="B102" s="242" t="s">
        <v>372</v>
      </c>
      <c r="C102" s="9" t="s">
        <v>42</v>
      </c>
      <c r="D102" s="9" t="s">
        <v>42</v>
      </c>
      <c r="E102" s="9" t="s">
        <v>42</v>
      </c>
      <c r="F102" s="9" t="s">
        <v>42</v>
      </c>
      <c r="G102" s="9" t="s">
        <v>42</v>
      </c>
      <c r="H102" s="9" t="s">
        <v>42</v>
      </c>
      <c r="I102" s="9" t="s">
        <v>42</v>
      </c>
      <c r="J102" s="9" t="s">
        <v>42</v>
      </c>
      <c r="K102" s="41" t="s">
        <v>42</v>
      </c>
      <c r="L102" s="220">
        <v>2</v>
      </c>
      <c r="M102" s="353">
        <v>6</v>
      </c>
      <c r="N102" s="141">
        <v>5</v>
      </c>
      <c r="O102" s="141" t="s">
        <v>42</v>
      </c>
      <c r="P102" s="141" t="s">
        <v>42</v>
      </c>
      <c r="Q102" s="43" t="s">
        <v>42</v>
      </c>
      <c r="R102" s="43" t="s">
        <v>42</v>
      </c>
      <c r="S102" s="43" t="s">
        <v>42</v>
      </c>
      <c r="T102" s="43"/>
      <c r="U102" s="14">
        <f>SUM(C102:T102)</f>
        <v>13</v>
      </c>
      <c r="V102" s="16">
        <f>COUNTIF(C102:T102,"&gt;0")</f>
        <v>3</v>
      </c>
      <c r="W102" s="224">
        <f>U102/V102</f>
        <v>4.333333333333333</v>
      </c>
      <c r="X102" s="170">
        <f>COUNTIF(C102:T102,"&gt;=300")</f>
        <v>0</v>
      </c>
      <c r="Y102" s="155">
        <f>COUNTIF(C102:T102,"&gt;=200")</f>
        <v>0</v>
      </c>
      <c r="Z102" s="155">
        <f>COUNTIF(C102:T102,"&gt;=100")</f>
        <v>0</v>
      </c>
    </row>
    <row r="103" spans="1:26" s="20" customFormat="1" ht="15.75" thickBot="1">
      <c r="A103" s="78" t="s">
        <v>221</v>
      </c>
      <c r="B103" s="75" t="s">
        <v>467</v>
      </c>
      <c r="C103" s="9" t="s">
        <v>42</v>
      </c>
      <c r="D103" s="70" t="s">
        <v>42</v>
      </c>
      <c r="E103" s="70" t="s">
        <v>42</v>
      </c>
      <c r="F103" s="70" t="s">
        <v>42</v>
      </c>
      <c r="G103" s="70" t="s">
        <v>42</v>
      </c>
      <c r="H103" s="70" t="s">
        <v>42</v>
      </c>
      <c r="I103" s="70" t="s">
        <v>42</v>
      </c>
      <c r="J103" s="70" t="s">
        <v>42</v>
      </c>
      <c r="K103" s="71" t="s">
        <v>42</v>
      </c>
      <c r="L103" s="70" t="s">
        <v>42</v>
      </c>
      <c r="M103" s="70" t="s">
        <v>42</v>
      </c>
      <c r="N103" s="70" t="s">
        <v>42</v>
      </c>
      <c r="O103" s="501">
        <v>13</v>
      </c>
      <c r="P103" s="313" t="s">
        <v>42</v>
      </c>
      <c r="Q103" s="70" t="s">
        <v>42</v>
      </c>
      <c r="R103" s="70" t="s">
        <v>42</v>
      </c>
      <c r="S103" s="70" t="s">
        <v>42</v>
      </c>
      <c r="T103" s="70"/>
      <c r="U103" s="14">
        <f>SUM(C103:T103)</f>
        <v>13</v>
      </c>
      <c r="V103" s="16">
        <f>COUNTIF(C103:T103,"&gt;0")</f>
        <v>1</v>
      </c>
      <c r="W103" s="345">
        <f>U103/V103</f>
        <v>13</v>
      </c>
      <c r="X103" s="170">
        <f>COUNTIF(C103:T103,"&gt;=300")</f>
        <v>0</v>
      </c>
      <c r="Y103" s="155">
        <f>COUNTIF(C103:T103,"&gt;=200")</f>
        <v>0</v>
      </c>
      <c r="Z103" s="155">
        <f>COUNTIF(C103:T103,"&gt;=100")</f>
        <v>0</v>
      </c>
    </row>
    <row r="104" spans="1:26" s="20" customFormat="1" ht="15.75" thickTop="1">
      <c r="A104" s="390" t="s">
        <v>222</v>
      </c>
      <c r="B104" s="211" t="s">
        <v>127</v>
      </c>
      <c r="C104" s="361">
        <v>12</v>
      </c>
      <c r="D104" s="51" t="s">
        <v>42</v>
      </c>
      <c r="E104" s="51" t="s">
        <v>42</v>
      </c>
      <c r="F104" s="51" t="s">
        <v>42</v>
      </c>
      <c r="G104" s="51" t="s">
        <v>42</v>
      </c>
      <c r="H104" s="51" t="s">
        <v>42</v>
      </c>
      <c r="I104" s="51" t="s">
        <v>42</v>
      </c>
      <c r="J104" s="51" t="s">
        <v>42</v>
      </c>
      <c r="K104" s="319" t="s">
        <v>42</v>
      </c>
      <c r="L104" s="51" t="s">
        <v>42</v>
      </c>
      <c r="M104" s="51" t="s">
        <v>42</v>
      </c>
      <c r="N104" s="51" t="s">
        <v>42</v>
      </c>
      <c r="O104" s="51" t="s">
        <v>42</v>
      </c>
      <c r="P104" s="51" t="s">
        <v>42</v>
      </c>
      <c r="Q104" s="43" t="s">
        <v>42</v>
      </c>
      <c r="R104" s="43" t="s">
        <v>42</v>
      </c>
      <c r="S104" s="43" t="s">
        <v>42</v>
      </c>
      <c r="T104" s="43"/>
      <c r="U104" s="14">
        <f>SUM(C104:T104)</f>
        <v>12</v>
      </c>
      <c r="V104" s="16">
        <f>COUNTIF(C104:T104,"&gt;0")</f>
        <v>1</v>
      </c>
      <c r="W104" s="344">
        <f>U104/V104</f>
        <v>12</v>
      </c>
      <c r="X104" s="170">
        <f>COUNTIF(C104:T104,"&gt;=300")</f>
        <v>0</v>
      </c>
      <c r="Y104" s="155">
        <f>COUNTIF(C104:T104,"&gt;=200")</f>
        <v>0</v>
      </c>
      <c r="Z104" s="155">
        <f>COUNTIF(C104:T104,"&gt;=100")</f>
        <v>0</v>
      </c>
    </row>
    <row r="105" spans="1:26" s="20" customFormat="1" ht="15">
      <c r="A105" s="391" t="s">
        <v>232</v>
      </c>
      <c r="B105" s="74" t="s">
        <v>200</v>
      </c>
      <c r="C105" s="43" t="s">
        <v>42</v>
      </c>
      <c r="D105" s="43" t="s">
        <v>42</v>
      </c>
      <c r="E105" s="43" t="s">
        <v>42</v>
      </c>
      <c r="F105" s="43" t="s">
        <v>42</v>
      </c>
      <c r="G105" s="43" t="s">
        <v>42</v>
      </c>
      <c r="H105" s="43" t="s">
        <v>42</v>
      </c>
      <c r="I105" s="43" t="s">
        <v>42</v>
      </c>
      <c r="J105" s="361">
        <v>12</v>
      </c>
      <c r="K105" s="43" t="s">
        <v>42</v>
      </c>
      <c r="L105" s="9" t="s">
        <v>42</v>
      </c>
      <c r="M105" s="9" t="s">
        <v>42</v>
      </c>
      <c r="N105" s="141" t="s">
        <v>42</v>
      </c>
      <c r="O105" s="141" t="s">
        <v>42</v>
      </c>
      <c r="P105" s="141" t="s">
        <v>42</v>
      </c>
      <c r="Q105" s="43" t="s">
        <v>42</v>
      </c>
      <c r="R105" s="43" t="s">
        <v>42</v>
      </c>
      <c r="S105" s="43" t="s">
        <v>42</v>
      </c>
      <c r="T105" s="43"/>
      <c r="U105" s="14">
        <f>SUM(C105:T105)</f>
        <v>12</v>
      </c>
      <c r="V105" s="16">
        <f>COUNTIF(C105:T105,"&gt;0")</f>
        <v>1</v>
      </c>
      <c r="W105" s="224">
        <f>U105/V105</f>
        <v>12</v>
      </c>
      <c r="X105" s="170">
        <f>COUNTIF(C105:T105,"&gt;=300")</f>
        <v>0</v>
      </c>
      <c r="Y105" s="155">
        <f>COUNTIF(C105:T105,"&gt;=200")</f>
        <v>0</v>
      </c>
      <c r="Z105" s="155">
        <f>COUNTIF(C105:T105,"&gt;=100")</f>
        <v>0</v>
      </c>
    </row>
    <row r="106" spans="1:26" s="20" customFormat="1" ht="15">
      <c r="A106" s="391" t="s">
        <v>233</v>
      </c>
      <c r="B106" s="210" t="s">
        <v>57</v>
      </c>
      <c r="C106" s="51" t="s">
        <v>42</v>
      </c>
      <c r="D106" s="51" t="s">
        <v>42</v>
      </c>
      <c r="E106" s="51" t="s">
        <v>42</v>
      </c>
      <c r="F106" s="361">
        <v>11</v>
      </c>
      <c r="G106" s="51" t="s">
        <v>42</v>
      </c>
      <c r="H106" s="51" t="s">
        <v>42</v>
      </c>
      <c r="I106" s="51" t="s">
        <v>42</v>
      </c>
      <c r="J106" s="51" t="s">
        <v>42</v>
      </c>
      <c r="K106" s="319" t="s">
        <v>42</v>
      </c>
      <c r="L106" s="141" t="s">
        <v>42</v>
      </c>
      <c r="M106" s="141" t="s">
        <v>42</v>
      </c>
      <c r="N106" s="141" t="s">
        <v>42</v>
      </c>
      <c r="O106" s="141" t="s">
        <v>42</v>
      </c>
      <c r="P106" s="51" t="s">
        <v>42</v>
      </c>
      <c r="Q106" s="43" t="s">
        <v>42</v>
      </c>
      <c r="R106" s="43" t="s">
        <v>42</v>
      </c>
      <c r="S106" s="43" t="s">
        <v>42</v>
      </c>
      <c r="T106" s="43"/>
      <c r="U106" s="14">
        <f>SUM(C106:T106)</f>
        <v>11</v>
      </c>
      <c r="V106" s="16">
        <f>COUNTIF(C106:T106,"&gt;0")</f>
        <v>1</v>
      </c>
      <c r="W106" s="224">
        <f>U106/V106</f>
        <v>11</v>
      </c>
      <c r="X106" s="170">
        <f>COUNTIF(C106:T106,"&gt;=300")</f>
        <v>0</v>
      </c>
      <c r="Y106" s="155">
        <f>COUNTIF(C106:T106,"&gt;=200")</f>
        <v>0</v>
      </c>
      <c r="Z106" s="155">
        <f>COUNTIF(C106:T106,"&gt;=100")</f>
        <v>0</v>
      </c>
    </row>
    <row r="107" spans="1:26" s="20" customFormat="1" ht="15">
      <c r="A107" s="391" t="s">
        <v>234</v>
      </c>
      <c r="B107" s="74" t="s">
        <v>507</v>
      </c>
      <c r="C107" s="43" t="s">
        <v>42</v>
      </c>
      <c r="D107" s="43" t="s">
        <v>42</v>
      </c>
      <c r="E107" s="43" t="s">
        <v>42</v>
      </c>
      <c r="F107" s="43" t="s">
        <v>42</v>
      </c>
      <c r="G107" s="43" t="s">
        <v>42</v>
      </c>
      <c r="H107" s="43" t="s">
        <v>42</v>
      </c>
      <c r="I107" s="43" t="s">
        <v>42</v>
      </c>
      <c r="J107" s="43" t="s">
        <v>42</v>
      </c>
      <c r="K107" s="41" t="s">
        <v>42</v>
      </c>
      <c r="L107" s="9" t="s">
        <v>42</v>
      </c>
      <c r="M107" s="9" t="s">
        <v>42</v>
      </c>
      <c r="N107" s="9" t="s">
        <v>42</v>
      </c>
      <c r="O107" s="9" t="s">
        <v>42</v>
      </c>
      <c r="P107" s="353">
        <v>11</v>
      </c>
      <c r="Q107" s="43" t="s">
        <v>42</v>
      </c>
      <c r="R107" s="43" t="s">
        <v>42</v>
      </c>
      <c r="S107" s="43" t="s">
        <v>42</v>
      </c>
      <c r="T107" s="43"/>
      <c r="U107" s="14">
        <f>SUM(C107:T107)</f>
        <v>11</v>
      </c>
      <c r="V107" s="16">
        <f>COUNTIF(C107:T107,"&gt;0")</f>
        <v>1</v>
      </c>
      <c r="W107" s="224">
        <f>U107/V107</f>
        <v>11</v>
      </c>
      <c r="X107" s="170">
        <f>COUNTIF(C107:T107,"&gt;=300")</f>
        <v>0</v>
      </c>
      <c r="Y107" s="155">
        <f>COUNTIF(C107:T107,"&gt;=200")</f>
        <v>0</v>
      </c>
      <c r="Z107" s="155">
        <f>COUNTIF(C107:T107,"&gt;=100")</f>
        <v>0</v>
      </c>
    </row>
    <row r="108" spans="1:26" s="20" customFormat="1" ht="15">
      <c r="A108" s="390" t="s">
        <v>320</v>
      </c>
      <c r="B108" s="74" t="s">
        <v>35</v>
      </c>
      <c r="C108" s="43" t="s">
        <v>42</v>
      </c>
      <c r="D108" s="43" t="s">
        <v>42</v>
      </c>
      <c r="E108" s="43" t="s">
        <v>42</v>
      </c>
      <c r="F108" s="43" t="s">
        <v>42</v>
      </c>
      <c r="G108" s="361">
        <v>10</v>
      </c>
      <c r="H108" s="43" t="s">
        <v>42</v>
      </c>
      <c r="I108" s="43" t="s">
        <v>42</v>
      </c>
      <c r="J108" s="43" t="s">
        <v>42</v>
      </c>
      <c r="K108" s="41" t="s">
        <v>42</v>
      </c>
      <c r="L108" s="9" t="s">
        <v>42</v>
      </c>
      <c r="M108" s="9" t="s">
        <v>42</v>
      </c>
      <c r="N108" s="141" t="s">
        <v>42</v>
      </c>
      <c r="O108" s="141" t="s">
        <v>42</v>
      </c>
      <c r="P108" s="141" t="s">
        <v>42</v>
      </c>
      <c r="Q108" s="43" t="s">
        <v>42</v>
      </c>
      <c r="R108" s="9" t="s">
        <v>42</v>
      </c>
      <c r="S108" s="43" t="s">
        <v>42</v>
      </c>
      <c r="T108" s="43"/>
      <c r="U108" s="14">
        <f>SUM(C108:T108)</f>
        <v>10</v>
      </c>
      <c r="V108" s="16">
        <f>COUNTIF(C108:T108,"&gt;0")</f>
        <v>1</v>
      </c>
      <c r="W108" s="224">
        <f>U108/V108</f>
        <v>10</v>
      </c>
      <c r="X108" s="170">
        <f>COUNTIF(C108:T108,"&gt;=300")</f>
        <v>0</v>
      </c>
      <c r="Y108" s="155">
        <f>COUNTIF(C108:T108,"&gt;=200")</f>
        <v>0</v>
      </c>
      <c r="Z108" s="155">
        <f>COUNTIF(C108:T108,"&gt;=100")</f>
        <v>0</v>
      </c>
    </row>
    <row r="109" spans="1:26" s="20" customFormat="1" ht="15">
      <c r="A109" s="391" t="s">
        <v>337</v>
      </c>
      <c r="B109" s="210" t="s">
        <v>102</v>
      </c>
      <c r="C109" s="51" t="s">
        <v>42</v>
      </c>
      <c r="D109" s="393">
        <v>10</v>
      </c>
      <c r="E109" s="51" t="s">
        <v>42</v>
      </c>
      <c r="F109" s="51" t="s">
        <v>42</v>
      </c>
      <c r="G109" s="51" t="s">
        <v>42</v>
      </c>
      <c r="H109" s="51" t="s">
        <v>42</v>
      </c>
      <c r="I109" s="51" t="s">
        <v>42</v>
      </c>
      <c r="J109" s="51" t="s">
        <v>42</v>
      </c>
      <c r="K109" s="319" t="s">
        <v>42</v>
      </c>
      <c r="L109" s="141" t="s">
        <v>42</v>
      </c>
      <c r="M109" s="141" t="s">
        <v>42</v>
      </c>
      <c r="N109" s="141" t="s">
        <v>42</v>
      </c>
      <c r="O109" s="141" t="s">
        <v>42</v>
      </c>
      <c r="P109" s="141" t="s">
        <v>42</v>
      </c>
      <c r="Q109" s="43" t="s">
        <v>42</v>
      </c>
      <c r="R109" s="43" t="s">
        <v>42</v>
      </c>
      <c r="S109" s="43" t="s">
        <v>42</v>
      </c>
      <c r="T109" s="43"/>
      <c r="U109" s="14">
        <f>SUM(C109:T109)</f>
        <v>10</v>
      </c>
      <c r="V109" s="16">
        <f>COUNTIF(C109:T109,"&gt;0")</f>
        <v>1</v>
      </c>
      <c r="W109" s="224">
        <f>U109/V109</f>
        <v>10</v>
      </c>
      <c r="X109" s="170">
        <f>COUNTIF(C109:T109,"&gt;=300")</f>
        <v>0</v>
      </c>
      <c r="Y109" s="155">
        <f>COUNTIF(C109:T109,"&gt;=200")</f>
        <v>0</v>
      </c>
      <c r="Z109" s="155">
        <f>COUNTIF(C109:T109,"&gt;=100")</f>
        <v>0</v>
      </c>
    </row>
    <row r="110" spans="1:26" s="20" customFormat="1" ht="15">
      <c r="A110" s="391" t="s">
        <v>338</v>
      </c>
      <c r="B110" s="210" t="s">
        <v>103</v>
      </c>
      <c r="C110" s="51" t="s">
        <v>42</v>
      </c>
      <c r="D110" s="393">
        <v>10</v>
      </c>
      <c r="E110" s="51" t="s">
        <v>42</v>
      </c>
      <c r="F110" s="51" t="s">
        <v>42</v>
      </c>
      <c r="G110" s="51" t="s">
        <v>42</v>
      </c>
      <c r="H110" s="51" t="s">
        <v>42</v>
      </c>
      <c r="I110" s="51" t="s">
        <v>42</v>
      </c>
      <c r="J110" s="51" t="s">
        <v>42</v>
      </c>
      <c r="K110" s="319" t="s">
        <v>42</v>
      </c>
      <c r="L110" s="141" t="s">
        <v>42</v>
      </c>
      <c r="M110" s="141" t="s">
        <v>42</v>
      </c>
      <c r="N110" s="141" t="s">
        <v>42</v>
      </c>
      <c r="O110" s="141" t="s">
        <v>42</v>
      </c>
      <c r="P110" s="141" t="s">
        <v>42</v>
      </c>
      <c r="Q110" s="43" t="s">
        <v>42</v>
      </c>
      <c r="R110" s="43" t="s">
        <v>42</v>
      </c>
      <c r="S110" s="43" t="s">
        <v>42</v>
      </c>
      <c r="T110" s="43"/>
      <c r="U110" s="14">
        <f>SUM(C110:T110)</f>
        <v>10</v>
      </c>
      <c r="V110" s="16">
        <f>COUNTIF(C110:T110,"&gt;0")</f>
        <v>1</v>
      </c>
      <c r="W110" s="224">
        <f>U110/V110</f>
        <v>10</v>
      </c>
      <c r="X110" s="170">
        <f>COUNTIF(C110:T110,"&gt;=300")</f>
        <v>0</v>
      </c>
      <c r="Y110" s="155">
        <f>COUNTIF(C110:T110,"&gt;=200")</f>
        <v>0</v>
      </c>
      <c r="Z110" s="155">
        <f>COUNTIF(C110:T110,"&gt;=100")</f>
        <v>0</v>
      </c>
    </row>
    <row r="111" spans="1:26" s="20" customFormat="1" ht="15">
      <c r="A111" s="391" t="s">
        <v>342</v>
      </c>
      <c r="B111" s="74" t="s">
        <v>433</v>
      </c>
      <c r="C111" s="43" t="s">
        <v>42</v>
      </c>
      <c r="D111" s="43" t="s">
        <v>42</v>
      </c>
      <c r="E111" s="43" t="s">
        <v>42</v>
      </c>
      <c r="F111" s="43" t="s">
        <v>42</v>
      </c>
      <c r="G111" s="43" t="s">
        <v>42</v>
      </c>
      <c r="H111" s="43" t="s">
        <v>42</v>
      </c>
      <c r="I111" s="43" t="s">
        <v>42</v>
      </c>
      <c r="J111" s="43" t="s">
        <v>42</v>
      </c>
      <c r="K111" s="478" t="s">
        <v>42</v>
      </c>
      <c r="L111" s="9" t="s">
        <v>42</v>
      </c>
      <c r="M111" s="353">
        <v>10</v>
      </c>
      <c r="N111" s="141" t="s">
        <v>42</v>
      </c>
      <c r="O111" s="141" t="s">
        <v>42</v>
      </c>
      <c r="P111" s="141" t="s">
        <v>42</v>
      </c>
      <c r="Q111" s="43" t="s">
        <v>42</v>
      </c>
      <c r="R111" s="43" t="s">
        <v>42</v>
      </c>
      <c r="S111" s="43" t="s">
        <v>42</v>
      </c>
      <c r="T111" s="43"/>
      <c r="U111" s="14">
        <f>SUM(C111:T111)</f>
        <v>10</v>
      </c>
      <c r="V111" s="16">
        <f>COUNTIF(C111:T111,"&gt;0")</f>
        <v>1</v>
      </c>
      <c r="W111" s="224">
        <f>U111/V111</f>
        <v>10</v>
      </c>
      <c r="X111" s="170">
        <f>COUNTIF(C111:T111,"&gt;=300")</f>
        <v>0</v>
      </c>
      <c r="Y111" s="155">
        <f>COUNTIF(C111:T111,"&gt;=200")</f>
        <v>0</v>
      </c>
      <c r="Z111" s="155">
        <f>COUNTIF(C111:T111,"&gt;=100")</f>
        <v>0</v>
      </c>
    </row>
    <row r="112" spans="1:26" s="20" customFormat="1" ht="15">
      <c r="A112" s="391" t="s">
        <v>361</v>
      </c>
      <c r="B112" s="74" t="s">
        <v>456</v>
      </c>
      <c r="C112" s="43" t="s">
        <v>42</v>
      </c>
      <c r="D112" s="43" t="s">
        <v>42</v>
      </c>
      <c r="E112" s="43" t="s">
        <v>42</v>
      </c>
      <c r="F112" s="43" t="s">
        <v>42</v>
      </c>
      <c r="G112" s="43" t="s">
        <v>42</v>
      </c>
      <c r="H112" s="43" t="s">
        <v>42</v>
      </c>
      <c r="I112" s="43" t="s">
        <v>42</v>
      </c>
      <c r="J112" s="43" t="s">
        <v>42</v>
      </c>
      <c r="K112" s="280" t="s">
        <v>42</v>
      </c>
      <c r="L112" s="9" t="s">
        <v>42</v>
      </c>
      <c r="M112" s="9" t="s">
        <v>42</v>
      </c>
      <c r="N112" s="392">
        <v>10</v>
      </c>
      <c r="O112" s="141" t="s">
        <v>42</v>
      </c>
      <c r="P112" s="141" t="s">
        <v>42</v>
      </c>
      <c r="Q112" s="43" t="s">
        <v>42</v>
      </c>
      <c r="R112" s="43" t="s">
        <v>42</v>
      </c>
      <c r="S112" s="43" t="s">
        <v>42</v>
      </c>
      <c r="T112" s="43"/>
      <c r="U112" s="14">
        <f>SUM(C112:T112)</f>
        <v>10</v>
      </c>
      <c r="V112" s="16">
        <f>COUNTIF(C112:T112,"&gt;0")</f>
        <v>1</v>
      </c>
      <c r="W112" s="224">
        <f>U112/V112</f>
        <v>10</v>
      </c>
      <c r="X112" s="170">
        <f>COUNTIF(C112:T112,"&gt;=300")</f>
        <v>0</v>
      </c>
      <c r="Y112" s="155">
        <f>COUNTIF(C112:T112,"&gt;=200")</f>
        <v>0</v>
      </c>
      <c r="Z112" s="155">
        <f>COUNTIF(C112:T112,"&gt;=100")</f>
        <v>0</v>
      </c>
    </row>
    <row r="113" spans="1:26" s="20" customFormat="1" ht="15">
      <c r="A113" s="391" t="s">
        <v>358</v>
      </c>
      <c r="B113" s="210" t="s">
        <v>356</v>
      </c>
      <c r="C113" s="51" t="s">
        <v>42</v>
      </c>
      <c r="D113" s="51" t="s">
        <v>42</v>
      </c>
      <c r="E113" s="51" t="s">
        <v>42</v>
      </c>
      <c r="F113" s="51" t="s">
        <v>42</v>
      </c>
      <c r="G113" s="51" t="s">
        <v>42</v>
      </c>
      <c r="H113" s="51" t="s">
        <v>42</v>
      </c>
      <c r="I113" s="51" t="s">
        <v>42</v>
      </c>
      <c r="J113" s="51" t="s">
        <v>42</v>
      </c>
      <c r="K113" s="319" t="s">
        <v>42</v>
      </c>
      <c r="L113" s="353">
        <v>9</v>
      </c>
      <c r="M113" s="220" t="s">
        <v>42</v>
      </c>
      <c r="N113" s="141" t="s">
        <v>42</v>
      </c>
      <c r="O113" s="141" t="s">
        <v>42</v>
      </c>
      <c r="P113" s="141" t="s">
        <v>42</v>
      </c>
      <c r="Q113" s="43" t="s">
        <v>42</v>
      </c>
      <c r="R113" s="43" t="s">
        <v>42</v>
      </c>
      <c r="S113" s="43" t="s">
        <v>42</v>
      </c>
      <c r="T113" s="43"/>
      <c r="U113" s="14">
        <f>SUM(C113:T113)</f>
        <v>9</v>
      </c>
      <c r="V113" s="16">
        <f>COUNTIF(C113:T113,"&gt;0")</f>
        <v>1</v>
      </c>
      <c r="W113" s="224">
        <f>U113/V113</f>
        <v>9</v>
      </c>
      <c r="X113" s="170">
        <f>COUNTIF(C113:T113,"&gt;=300")</f>
        <v>0</v>
      </c>
      <c r="Y113" s="155">
        <f>COUNTIF(C113:T113,"&gt;=200")</f>
        <v>0</v>
      </c>
      <c r="Z113" s="155">
        <f>COUNTIF(C113:T113,"&gt;=100")</f>
        <v>0</v>
      </c>
    </row>
    <row r="114" spans="1:26" s="20" customFormat="1" ht="15">
      <c r="A114" s="391" t="s">
        <v>359</v>
      </c>
      <c r="B114" s="74" t="s">
        <v>508</v>
      </c>
      <c r="C114" s="43" t="s">
        <v>42</v>
      </c>
      <c r="D114" s="43" t="s">
        <v>42</v>
      </c>
      <c r="E114" s="43" t="s">
        <v>42</v>
      </c>
      <c r="F114" s="43" t="s">
        <v>42</v>
      </c>
      <c r="G114" s="43" t="s">
        <v>42</v>
      </c>
      <c r="H114" s="43" t="s">
        <v>42</v>
      </c>
      <c r="I114" s="43" t="s">
        <v>42</v>
      </c>
      <c r="J114" s="43" t="s">
        <v>42</v>
      </c>
      <c r="K114" s="280" t="s">
        <v>42</v>
      </c>
      <c r="L114" s="9" t="s">
        <v>42</v>
      </c>
      <c r="M114" s="9" t="s">
        <v>42</v>
      </c>
      <c r="N114" s="9" t="s">
        <v>42</v>
      </c>
      <c r="O114" s="9" t="s">
        <v>42</v>
      </c>
      <c r="P114" s="9">
        <v>2</v>
      </c>
      <c r="Q114" s="393">
        <v>4</v>
      </c>
      <c r="R114" s="43">
        <v>3</v>
      </c>
      <c r="S114" s="43" t="s">
        <v>42</v>
      </c>
      <c r="T114" s="393"/>
      <c r="U114" s="14">
        <f>SUM(C114:T114)</f>
        <v>9</v>
      </c>
      <c r="V114" s="16">
        <f>COUNTIF(C114:T114,"&gt;0")</f>
        <v>3</v>
      </c>
      <c r="W114" s="224">
        <f>U114/V114</f>
        <v>3</v>
      </c>
      <c r="X114" s="170">
        <f>COUNTIF(C114:T114,"&gt;=300")</f>
        <v>0</v>
      </c>
      <c r="Y114" s="155">
        <f>COUNTIF(C114:T114,"&gt;=200")</f>
        <v>0</v>
      </c>
      <c r="Z114" s="155">
        <f>COUNTIF(C114:T114,"&gt;=100")</f>
        <v>0</v>
      </c>
    </row>
    <row r="115" spans="1:26" s="20" customFormat="1" ht="15">
      <c r="A115" s="391" t="s">
        <v>366</v>
      </c>
      <c r="B115" s="210" t="s">
        <v>63</v>
      </c>
      <c r="C115" s="361">
        <v>8</v>
      </c>
      <c r="D115" s="51">
        <v>0</v>
      </c>
      <c r="E115" s="51" t="s">
        <v>42</v>
      </c>
      <c r="F115" s="51">
        <v>0</v>
      </c>
      <c r="G115" s="51" t="s">
        <v>42</v>
      </c>
      <c r="H115" s="51" t="s">
        <v>42</v>
      </c>
      <c r="I115" s="51" t="s">
        <v>42</v>
      </c>
      <c r="J115" s="51" t="s">
        <v>42</v>
      </c>
      <c r="K115" s="319" t="s">
        <v>42</v>
      </c>
      <c r="L115" s="141" t="s">
        <v>42</v>
      </c>
      <c r="M115" s="141" t="s">
        <v>42</v>
      </c>
      <c r="N115" s="141" t="s">
        <v>42</v>
      </c>
      <c r="O115" s="141" t="s">
        <v>42</v>
      </c>
      <c r="P115" s="141" t="s">
        <v>42</v>
      </c>
      <c r="Q115" s="43" t="s">
        <v>42</v>
      </c>
      <c r="R115" s="43" t="s">
        <v>42</v>
      </c>
      <c r="S115" s="43" t="s">
        <v>42</v>
      </c>
      <c r="T115" s="43"/>
      <c r="U115" s="14">
        <f>SUM(C115:T115)</f>
        <v>8</v>
      </c>
      <c r="V115" s="16">
        <f>COUNTIF(C115:T115,"&gt;0")</f>
        <v>1</v>
      </c>
      <c r="W115" s="224">
        <f>U115/V115</f>
        <v>8</v>
      </c>
      <c r="X115" s="170">
        <f>COUNTIF(C115:T115,"&gt;=300")</f>
        <v>0</v>
      </c>
      <c r="Y115" s="155">
        <f>COUNTIF(C115:T115,"&gt;=200")</f>
        <v>0</v>
      </c>
      <c r="Z115" s="155">
        <f>COUNTIF(C115:T115,"&gt;=100")</f>
        <v>0</v>
      </c>
    </row>
    <row r="116" spans="1:26" s="20" customFormat="1" ht="15">
      <c r="A116" s="391" t="s">
        <v>371</v>
      </c>
      <c r="B116" s="210" t="s">
        <v>93</v>
      </c>
      <c r="C116" s="51" t="s">
        <v>42</v>
      </c>
      <c r="D116" s="51" t="s">
        <v>42</v>
      </c>
      <c r="E116" s="393">
        <v>8</v>
      </c>
      <c r="F116" s="51" t="s">
        <v>42</v>
      </c>
      <c r="G116" s="51" t="s">
        <v>42</v>
      </c>
      <c r="H116" s="51" t="s">
        <v>42</v>
      </c>
      <c r="I116" s="51" t="s">
        <v>42</v>
      </c>
      <c r="J116" s="51" t="s">
        <v>42</v>
      </c>
      <c r="K116" s="319" t="s">
        <v>42</v>
      </c>
      <c r="L116" s="141" t="s">
        <v>42</v>
      </c>
      <c r="M116" s="141" t="s">
        <v>42</v>
      </c>
      <c r="N116" s="141" t="s">
        <v>42</v>
      </c>
      <c r="O116" s="141" t="s">
        <v>42</v>
      </c>
      <c r="P116" s="141" t="s">
        <v>42</v>
      </c>
      <c r="Q116" s="43" t="s">
        <v>42</v>
      </c>
      <c r="R116" s="43" t="s">
        <v>42</v>
      </c>
      <c r="S116" s="43" t="s">
        <v>42</v>
      </c>
      <c r="T116" s="43"/>
      <c r="U116" s="14">
        <f>SUM(C116:T116)</f>
        <v>8</v>
      </c>
      <c r="V116" s="16">
        <f>COUNTIF(C116:T116,"&gt;0")</f>
        <v>1</v>
      </c>
      <c r="W116" s="224">
        <f>U116/V116</f>
        <v>8</v>
      </c>
      <c r="X116" s="170">
        <f>COUNTIF(C116:T116,"&gt;=300")</f>
        <v>0</v>
      </c>
      <c r="Y116" s="155">
        <f>COUNTIF(C116:T116,"&gt;=200")</f>
        <v>0</v>
      </c>
      <c r="Z116" s="155">
        <f>COUNTIF(C116:T116,"&gt;=100")</f>
        <v>0</v>
      </c>
    </row>
    <row r="117" spans="1:26" s="20" customFormat="1" ht="15">
      <c r="A117" s="391" t="s">
        <v>414</v>
      </c>
      <c r="B117" s="210" t="s">
        <v>321</v>
      </c>
      <c r="C117" s="51" t="s">
        <v>42</v>
      </c>
      <c r="D117" s="51" t="s">
        <v>42</v>
      </c>
      <c r="E117" s="51" t="s">
        <v>42</v>
      </c>
      <c r="F117" s="51" t="s">
        <v>42</v>
      </c>
      <c r="G117" s="51" t="s">
        <v>42</v>
      </c>
      <c r="H117" s="51" t="s">
        <v>42</v>
      </c>
      <c r="I117" s="51" t="s">
        <v>42</v>
      </c>
      <c r="J117" s="51" t="s">
        <v>42</v>
      </c>
      <c r="K117" s="400">
        <v>8</v>
      </c>
      <c r="L117" s="141" t="s">
        <v>42</v>
      </c>
      <c r="M117" s="141" t="s">
        <v>42</v>
      </c>
      <c r="N117" s="141" t="s">
        <v>42</v>
      </c>
      <c r="O117" s="141" t="s">
        <v>42</v>
      </c>
      <c r="P117" s="141" t="s">
        <v>42</v>
      </c>
      <c r="Q117" s="9" t="s">
        <v>42</v>
      </c>
      <c r="R117" s="9" t="s">
        <v>42</v>
      </c>
      <c r="S117" s="9" t="s">
        <v>42</v>
      </c>
      <c r="T117" s="9"/>
      <c r="U117" s="14">
        <f>SUM(C117:T117)</f>
        <v>8</v>
      </c>
      <c r="V117" s="16">
        <f>COUNTIF(C117:T117,"&gt;0")</f>
        <v>1</v>
      </c>
      <c r="W117" s="224">
        <f>U117/V117</f>
        <v>8</v>
      </c>
      <c r="X117" s="170">
        <f>COUNTIF(C117:T117,"&gt;=300")</f>
        <v>0</v>
      </c>
      <c r="Y117" s="155">
        <f>COUNTIF(C117:T117,"&gt;=200")</f>
        <v>0</v>
      </c>
      <c r="Z117" s="155">
        <f>COUNTIF(C117:T117,"&gt;=100")</f>
        <v>0</v>
      </c>
    </row>
    <row r="118" spans="1:26" s="20" customFormat="1" ht="15">
      <c r="A118" s="391" t="s">
        <v>415</v>
      </c>
      <c r="B118" s="74" t="s">
        <v>162</v>
      </c>
      <c r="C118" s="43" t="s">
        <v>42</v>
      </c>
      <c r="D118" s="43" t="s">
        <v>42</v>
      </c>
      <c r="E118" s="43" t="s">
        <v>42</v>
      </c>
      <c r="F118" s="43" t="s">
        <v>42</v>
      </c>
      <c r="G118" s="43" t="s">
        <v>42</v>
      </c>
      <c r="H118" s="43" t="s">
        <v>42</v>
      </c>
      <c r="I118" s="43" t="s">
        <v>42</v>
      </c>
      <c r="J118" s="43" t="s">
        <v>42</v>
      </c>
      <c r="K118" s="280" t="s">
        <v>42</v>
      </c>
      <c r="L118" s="9" t="s">
        <v>42</v>
      </c>
      <c r="M118" s="9" t="s">
        <v>42</v>
      </c>
      <c r="N118" s="9" t="s">
        <v>42</v>
      </c>
      <c r="O118" s="9" t="s">
        <v>42</v>
      </c>
      <c r="P118" s="392">
        <v>8</v>
      </c>
      <c r="Q118" s="9" t="s">
        <v>42</v>
      </c>
      <c r="R118" s="9" t="s">
        <v>42</v>
      </c>
      <c r="S118" s="9" t="s">
        <v>42</v>
      </c>
      <c r="T118" s="9"/>
      <c r="U118" s="14">
        <f>SUM(C118:T118)</f>
        <v>8</v>
      </c>
      <c r="V118" s="16">
        <f>COUNTIF(C118:T118,"&gt;0")</f>
        <v>1</v>
      </c>
      <c r="W118" s="224">
        <f>U118/V118</f>
        <v>8</v>
      </c>
      <c r="X118" s="170">
        <f>COUNTIF(C118:T118,"&gt;=300")</f>
        <v>0</v>
      </c>
      <c r="Y118" s="155">
        <f>COUNTIF(C118:T118,"&gt;=200")</f>
        <v>0</v>
      </c>
      <c r="Z118" s="155">
        <f>COUNTIF(C118:T118,"&gt;=100")</f>
        <v>0</v>
      </c>
    </row>
    <row r="119" spans="1:26" s="20" customFormat="1" ht="15">
      <c r="A119" s="391" t="s">
        <v>419</v>
      </c>
      <c r="B119" s="296" t="s">
        <v>128</v>
      </c>
      <c r="C119" s="393">
        <v>7</v>
      </c>
      <c r="D119" s="156" t="s">
        <v>42</v>
      </c>
      <c r="E119" s="156" t="s">
        <v>42</v>
      </c>
      <c r="F119" s="156" t="s">
        <v>42</v>
      </c>
      <c r="G119" s="156" t="s">
        <v>42</v>
      </c>
      <c r="H119" s="156" t="s">
        <v>42</v>
      </c>
      <c r="I119" s="156" t="s">
        <v>42</v>
      </c>
      <c r="J119" s="156" t="s">
        <v>42</v>
      </c>
      <c r="K119" s="282" t="s">
        <v>42</v>
      </c>
      <c r="L119" s="23" t="s">
        <v>42</v>
      </c>
      <c r="M119" s="156" t="s">
        <v>42</v>
      </c>
      <c r="N119" s="23" t="s">
        <v>42</v>
      </c>
      <c r="O119" s="23" t="s">
        <v>42</v>
      </c>
      <c r="P119" s="23" t="s">
        <v>42</v>
      </c>
      <c r="Q119" s="23" t="s">
        <v>42</v>
      </c>
      <c r="R119" s="23" t="s">
        <v>42</v>
      </c>
      <c r="S119" s="23" t="s">
        <v>42</v>
      </c>
      <c r="T119" s="23"/>
      <c r="U119" s="14">
        <f>SUM(C119:T119)</f>
        <v>7</v>
      </c>
      <c r="V119" s="16">
        <f>COUNTIF(C119:T119,"&gt;0")</f>
        <v>1</v>
      </c>
      <c r="W119" s="224">
        <f>U119/V119</f>
        <v>7</v>
      </c>
      <c r="X119" s="170">
        <f>COUNTIF(C119:T119,"&gt;=300")</f>
        <v>0</v>
      </c>
      <c r="Y119" s="155">
        <f>COUNTIF(C119:T119,"&gt;=200")</f>
        <v>0</v>
      </c>
      <c r="Z119" s="155">
        <f>COUNTIF(C119:T119,"&gt;=100")</f>
        <v>0</v>
      </c>
    </row>
    <row r="120" spans="1:26" s="20" customFormat="1" ht="15">
      <c r="A120" s="391" t="s">
        <v>418</v>
      </c>
      <c r="B120" s="8" t="s">
        <v>201</v>
      </c>
      <c r="C120" s="9" t="s">
        <v>42</v>
      </c>
      <c r="D120" s="9" t="s">
        <v>42</v>
      </c>
      <c r="E120" s="9" t="s">
        <v>42</v>
      </c>
      <c r="F120" s="9" t="s">
        <v>42</v>
      </c>
      <c r="G120" s="9" t="s">
        <v>42</v>
      </c>
      <c r="H120" s="9" t="s">
        <v>42</v>
      </c>
      <c r="I120" s="9" t="s">
        <v>42</v>
      </c>
      <c r="J120" s="392">
        <v>7</v>
      </c>
      <c r="K120" s="41" t="s">
        <v>42</v>
      </c>
      <c r="L120" s="9" t="s">
        <v>42</v>
      </c>
      <c r="M120" s="9" t="s">
        <v>42</v>
      </c>
      <c r="N120" s="141" t="s">
        <v>42</v>
      </c>
      <c r="O120" s="141" t="s">
        <v>42</v>
      </c>
      <c r="P120" s="51" t="s">
        <v>42</v>
      </c>
      <c r="Q120" s="9" t="s">
        <v>42</v>
      </c>
      <c r="R120" s="9" t="s">
        <v>42</v>
      </c>
      <c r="S120" s="9" t="s">
        <v>42</v>
      </c>
      <c r="T120" s="9"/>
      <c r="U120" s="14">
        <f>SUM(C120:T120)</f>
        <v>7</v>
      </c>
      <c r="V120" s="16">
        <f>COUNTIF(C120:T120,"&gt;0")</f>
        <v>1</v>
      </c>
      <c r="W120" s="224">
        <f>U120/V120</f>
        <v>7</v>
      </c>
      <c r="X120" s="170">
        <f>COUNTIF(C120:T120,"&gt;=300")</f>
        <v>0</v>
      </c>
      <c r="Y120" s="155">
        <f>COUNTIF(C120:T120,"&gt;=200")</f>
        <v>0</v>
      </c>
      <c r="Z120" s="155">
        <f>COUNTIF(C120:T120,"&gt;=100")</f>
        <v>0</v>
      </c>
    </row>
    <row r="121" spans="1:26" s="20" customFormat="1" ht="15">
      <c r="A121" s="391" t="s">
        <v>422</v>
      </c>
      <c r="B121" s="74" t="s">
        <v>612</v>
      </c>
      <c r="C121" s="43" t="s">
        <v>42</v>
      </c>
      <c r="D121" s="43" t="s">
        <v>42</v>
      </c>
      <c r="E121" s="43" t="s">
        <v>42</v>
      </c>
      <c r="F121" s="43" t="s">
        <v>42</v>
      </c>
      <c r="G121" s="43" t="s">
        <v>42</v>
      </c>
      <c r="H121" s="43" t="s">
        <v>42</v>
      </c>
      <c r="I121" s="43" t="s">
        <v>42</v>
      </c>
      <c r="J121" s="43" t="s">
        <v>42</v>
      </c>
      <c r="K121" s="280" t="s">
        <v>42</v>
      </c>
      <c r="L121" s="9" t="s">
        <v>42</v>
      </c>
      <c r="M121" s="9" t="s">
        <v>42</v>
      </c>
      <c r="N121" s="9" t="s">
        <v>42</v>
      </c>
      <c r="O121" s="9" t="s">
        <v>42</v>
      </c>
      <c r="P121" s="9" t="s">
        <v>42</v>
      </c>
      <c r="Q121" s="43" t="s">
        <v>42</v>
      </c>
      <c r="R121" s="43" t="s">
        <v>42</v>
      </c>
      <c r="S121" s="361">
        <v>7</v>
      </c>
      <c r="T121" s="43"/>
      <c r="U121" s="14">
        <f>SUM(C121:T121)</f>
        <v>7</v>
      </c>
      <c r="V121" s="16">
        <f>COUNTIF(C121:T121,"&gt;0")</f>
        <v>1</v>
      </c>
      <c r="W121" s="224">
        <f>U121/V121</f>
        <v>7</v>
      </c>
      <c r="X121" s="170">
        <f>COUNTIF(C121:T121,"&gt;=300")</f>
        <v>0</v>
      </c>
      <c r="Y121" s="155">
        <f>COUNTIF(C121:T121,"&gt;=200")</f>
        <v>0</v>
      </c>
      <c r="Z121" s="155">
        <f>COUNTIF(C121:T121,"&gt;=100")</f>
        <v>0</v>
      </c>
    </row>
    <row r="122" spans="1:26" s="20" customFormat="1" ht="15">
      <c r="A122" s="391" t="s">
        <v>423</v>
      </c>
      <c r="B122" s="74" t="s">
        <v>637</v>
      </c>
      <c r="C122" s="43" t="s">
        <v>42</v>
      </c>
      <c r="D122" s="43"/>
      <c r="E122" s="43"/>
      <c r="F122" s="43"/>
      <c r="G122" s="43"/>
      <c r="H122" s="43"/>
      <c r="I122" s="43"/>
      <c r="J122" s="43"/>
      <c r="K122" s="280"/>
      <c r="L122" s="9"/>
      <c r="M122" s="9"/>
      <c r="N122" s="9"/>
      <c r="O122" s="9"/>
      <c r="P122" s="9" t="s">
        <v>42</v>
      </c>
      <c r="Q122" s="9" t="s">
        <v>42</v>
      </c>
      <c r="R122" s="9" t="s">
        <v>42</v>
      </c>
      <c r="S122" s="141" t="s">
        <v>42</v>
      </c>
      <c r="T122" s="502">
        <v>7</v>
      </c>
      <c r="U122" s="14">
        <f>SUM(C122:T122)</f>
        <v>7</v>
      </c>
      <c r="V122" s="16">
        <f>COUNTIF(C122:T122,"&gt;0")</f>
        <v>1</v>
      </c>
      <c r="W122" s="224">
        <f>U122/V122</f>
        <v>7</v>
      </c>
      <c r="X122" s="170">
        <f>COUNTIF(C122:T122,"&gt;=300")</f>
        <v>0</v>
      </c>
      <c r="Y122" s="155">
        <f>COUNTIF(C122:T122,"&gt;=200")</f>
        <v>0</v>
      </c>
      <c r="Z122" s="155">
        <f>COUNTIF(C122:T122,"&gt;=100")</f>
        <v>0</v>
      </c>
    </row>
    <row r="123" spans="1:26" s="20" customFormat="1" ht="15">
      <c r="A123" s="391" t="s">
        <v>430</v>
      </c>
      <c r="B123" s="74" t="s">
        <v>160</v>
      </c>
      <c r="C123" s="43" t="s">
        <v>42</v>
      </c>
      <c r="D123" s="43" t="s">
        <v>42</v>
      </c>
      <c r="E123" s="43" t="s">
        <v>42</v>
      </c>
      <c r="F123" s="43" t="s">
        <v>42</v>
      </c>
      <c r="G123" s="43" t="s">
        <v>42</v>
      </c>
      <c r="H123" s="43" t="s">
        <v>42</v>
      </c>
      <c r="I123" s="393">
        <v>6</v>
      </c>
      <c r="J123" s="43" t="s">
        <v>42</v>
      </c>
      <c r="K123" s="280" t="s">
        <v>42</v>
      </c>
      <c r="L123" s="9" t="s">
        <v>42</v>
      </c>
      <c r="M123" s="9" t="s">
        <v>42</v>
      </c>
      <c r="N123" s="141" t="s">
        <v>42</v>
      </c>
      <c r="O123" s="141" t="s">
        <v>42</v>
      </c>
      <c r="P123" s="141" t="s">
        <v>42</v>
      </c>
      <c r="Q123" s="9" t="s">
        <v>42</v>
      </c>
      <c r="R123" s="9" t="s">
        <v>42</v>
      </c>
      <c r="S123" s="9" t="s">
        <v>42</v>
      </c>
      <c r="T123" s="9"/>
      <c r="U123" s="14">
        <f>SUM(C123:T123)</f>
        <v>6</v>
      </c>
      <c r="V123" s="16">
        <f>COUNTIF(C123:T123,"&gt;0")</f>
        <v>1</v>
      </c>
      <c r="W123" s="224">
        <f>U123/V123</f>
        <v>6</v>
      </c>
      <c r="X123" s="170">
        <f>COUNTIF(C123:T123,"&gt;=300")</f>
        <v>0</v>
      </c>
      <c r="Y123" s="155">
        <f>COUNTIF(C123:T123,"&gt;=200")</f>
        <v>0</v>
      </c>
      <c r="Z123" s="155">
        <f>COUNTIF(C123:T123,"&gt;=100")</f>
        <v>0</v>
      </c>
    </row>
    <row r="124" spans="1:26" s="20" customFormat="1" ht="15">
      <c r="A124" s="391" t="s">
        <v>432</v>
      </c>
      <c r="B124" s="74" t="s">
        <v>482</v>
      </c>
      <c r="C124" s="156" t="s">
        <v>42</v>
      </c>
      <c r="D124" s="156" t="s">
        <v>42</v>
      </c>
      <c r="E124" s="156" t="s">
        <v>42</v>
      </c>
      <c r="F124" s="156" t="s">
        <v>42</v>
      </c>
      <c r="G124" s="156" t="s">
        <v>42</v>
      </c>
      <c r="H124" s="156" t="s">
        <v>42</v>
      </c>
      <c r="I124" s="156" t="s">
        <v>42</v>
      </c>
      <c r="J124" s="156" t="s">
        <v>42</v>
      </c>
      <c r="K124" s="282" t="s">
        <v>42</v>
      </c>
      <c r="L124" s="23" t="s">
        <v>42</v>
      </c>
      <c r="M124" s="23" t="s">
        <v>42</v>
      </c>
      <c r="N124" s="23" t="s">
        <v>42</v>
      </c>
      <c r="O124" s="355">
        <v>6</v>
      </c>
      <c r="P124" s="23" t="s">
        <v>42</v>
      </c>
      <c r="Q124" s="23" t="s">
        <v>42</v>
      </c>
      <c r="R124" s="23" t="s">
        <v>42</v>
      </c>
      <c r="S124" s="23" t="s">
        <v>42</v>
      </c>
      <c r="T124" s="23"/>
      <c r="U124" s="14">
        <f>SUM(C124:T124)</f>
        <v>6</v>
      </c>
      <c r="V124" s="16">
        <f>COUNTIF(C124:T124,"&gt;0")</f>
        <v>1</v>
      </c>
      <c r="W124" s="224">
        <f>U124/V124</f>
        <v>6</v>
      </c>
      <c r="X124" s="170">
        <f>COUNTIF(C124:T124,"&gt;=300")</f>
        <v>0</v>
      </c>
      <c r="Y124" s="155">
        <f>COUNTIF(C124:T124,"&gt;=200")</f>
        <v>0</v>
      </c>
      <c r="Z124" s="155">
        <f>COUNTIF(C124:T124,"&gt;=100")</f>
        <v>0</v>
      </c>
    </row>
    <row r="125" spans="1:26" s="20" customFormat="1" ht="15">
      <c r="A125" s="391" t="s">
        <v>437</v>
      </c>
      <c r="B125" s="210" t="s">
        <v>62</v>
      </c>
      <c r="C125" s="43" t="s">
        <v>42</v>
      </c>
      <c r="D125" s="51" t="s">
        <v>42</v>
      </c>
      <c r="E125" s="393">
        <v>5</v>
      </c>
      <c r="F125" s="51">
        <v>0</v>
      </c>
      <c r="G125" s="51" t="s">
        <v>42</v>
      </c>
      <c r="H125" s="51" t="s">
        <v>42</v>
      </c>
      <c r="I125" s="51" t="s">
        <v>42</v>
      </c>
      <c r="J125" s="51" t="s">
        <v>42</v>
      </c>
      <c r="K125" s="319" t="s">
        <v>42</v>
      </c>
      <c r="L125" s="141" t="s">
        <v>42</v>
      </c>
      <c r="M125" s="141" t="s">
        <v>42</v>
      </c>
      <c r="N125" s="141" t="s">
        <v>42</v>
      </c>
      <c r="O125" s="141" t="s">
        <v>42</v>
      </c>
      <c r="P125" s="141" t="s">
        <v>42</v>
      </c>
      <c r="Q125" s="9" t="s">
        <v>42</v>
      </c>
      <c r="R125" s="9" t="s">
        <v>42</v>
      </c>
      <c r="S125" s="9" t="s">
        <v>42</v>
      </c>
      <c r="T125" s="9"/>
      <c r="U125" s="14">
        <f>SUM(C125:T125)</f>
        <v>5</v>
      </c>
      <c r="V125" s="16">
        <f>COUNTIF(C125:T125,"&gt;0")</f>
        <v>1</v>
      </c>
      <c r="W125" s="224">
        <f>U125/V125</f>
        <v>5</v>
      </c>
      <c r="X125" s="170">
        <f>COUNTIF(C125:T125,"&gt;=300")</f>
        <v>0</v>
      </c>
      <c r="Y125" s="155">
        <f>COUNTIF(C125:T125,"&gt;=200")</f>
        <v>0</v>
      </c>
      <c r="Z125" s="155">
        <f>COUNTIF(C125:T125,"&gt;=100")</f>
        <v>0</v>
      </c>
    </row>
    <row r="126" spans="1:26" s="20" customFormat="1" ht="15">
      <c r="A126" s="391" t="s">
        <v>442</v>
      </c>
      <c r="B126" s="210" t="s">
        <v>110</v>
      </c>
      <c r="C126" s="43" t="s">
        <v>42</v>
      </c>
      <c r="D126" s="393">
        <v>5</v>
      </c>
      <c r="E126" s="51" t="s">
        <v>42</v>
      </c>
      <c r="F126" s="51" t="s">
        <v>42</v>
      </c>
      <c r="G126" s="51" t="s">
        <v>42</v>
      </c>
      <c r="H126" s="51" t="s">
        <v>42</v>
      </c>
      <c r="I126" s="51" t="s">
        <v>42</v>
      </c>
      <c r="J126" s="51" t="s">
        <v>42</v>
      </c>
      <c r="K126" s="319" t="s">
        <v>42</v>
      </c>
      <c r="L126" s="141" t="s">
        <v>42</v>
      </c>
      <c r="M126" s="141" t="s">
        <v>42</v>
      </c>
      <c r="N126" s="141" t="s">
        <v>42</v>
      </c>
      <c r="O126" s="141" t="s">
        <v>42</v>
      </c>
      <c r="P126" s="141" t="s">
        <v>42</v>
      </c>
      <c r="Q126" s="9" t="s">
        <v>42</v>
      </c>
      <c r="R126" s="9" t="s">
        <v>42</v>
      </c>
      <c r="S126" s="9" t="s">
        <v>42</v>
      </c>
      <c r="T126" s="9"/>
      <c r="U126" s="14">
        <f>SUM(C126:T126)</f>
        <v>5</v>
      </c>
      <c r="V126" s="16">
        <f>COUNTIF(C126:T126,"&gt;0")</f>
        <v>1</v>
      </c>
      <c r="W126" s="224">
        <f>U126/V126</f>
        <v>5</v>
      </c>
      <c r="X126" s="170">
        <f>COUNTIF(C126:T126,"&gt;=300")</f>
        <v>0</v>
      </c>
      <c r="Y126" s="155">
        <f>COUNTIF(C126:T126,"&gt;=200")</f>
        <v>0</v>
      </c>
      <c r="Z126" s="155">
        <f>COUNTIF(C126:T126,"&gt;=100")</f>
        <v>0</v>
      </c>
    </row>
    <row r="127" spans="1:26" s="20" customFormat="1" ht="15">
      <c r="A127" s="391" t="s">
        <v>443</v>
      </c>
      <c r="B127" s="210" t="s">
        <v>105</v>
      </c>
      <c r="C127" s="43" t="s">
        <v>42</v>
      </c>
      <c r="D127" s="393">
        <v>5</v>
      </c>
      <c r="E127" s="51" t="s">
        <v>42</v>
      </c>
      <c r="F127" s="51" t="s">
        <v>42</v>
      </c>
      <c r="G127" s="51" t="s">
        <v>42</v>
      </c>
      <c r="H127" s="51" t="s">
        <v>42</v>
      </c>
      <c r="I127" s="51" t="s">
        <v>42</v>
      </c>
      <c r="J127" s="51" t="s">
        <v>42</v>
      </c>
      <c r="K127" s="51" t="s">
        <v>42</v>
      </c>
      <c r="L127" s="141" t="s">
        <v>42</v>
      </c>
      <c r="M127" s="141" t="s">
        <v>42</v>
      </c>
      <c r="N127" s="141" t="s">
        <v>42</v>
      </c>
      <c r="O127" s="141" t="s">
        <v>42</v>
      </c>
      <c r="P127" s="141" t="s">
        <v>42</v>
      </c>
      <c r="Q127" s="9" t="s">
        <v>42</v>
      </c>
      <c r="R127" s="9" t="s">
        <v>42</v>
      </c>
      <c r="S127" s="9" t="s">
        <v>42</v>
      </c>
      <c r="T127" s="9"/>
      <c r="U127" s="14">
        <f>SUM(C127:T127)</f>
        <v>5</v>
      </c>
      <c r="V127" s="16">
        <f>COUNTIF(C127:T127,"&gt;0")</f>
        <v>1</v>
      </c>
      <c r="W127" s="224">
        <f>U127/V127</f>
        <v>5</v>
      </c>
      <c r="X127" s="170">
        <f>COUNTIF(C127:T127,"&gt;=300")</f>
        <v>0</v>
      </c>
      <c r="Y127" s="155">
        <f>COUNTIF(C127:T127,"&gt;=200")</f>
        <v>0</v>
      </c>
      <c r="Z127" s="155">
        <f>COUNTIF(C127:T127,"&gt;=100")</f>
        <v>0</v>
      </c>
    </row>
    <row r="128" spans="1:26" s="20" customFormat="1" ht="15">
      <c r="A128" s="391" t="s">
        <v>450</v>
      </c>
      <c r="B128" s="210" t="s">
        <v>104</v>
      </c>
      <c r="C128" s="43" t="s">
        <v>42</v>
      </c>
      <c r="D128" s="393">
        <v>5</v>
      </c>
      <c r="E128" s="51" t="s">
        <v>42</v>
      </c>
      <c r="F128" s="51" t="s">
        <v>42</v>
      </c>
      <c r="G128" s="51" t="s">
        <v>42</v>
      </c>
      <c r="H128" s="51" t="s">
        <v>42</v>
      </c>
      <c r="I128" s="51" t="s">
        <v>42</v>
      </c>
      <c r="J128" s="51" t="s">
        <v>42</v>
      </c>
      <c r="K128" s="51" t="s">
        <v>42</v>
      </c>
      <c r="L128" s="141" t="s">
        <v>42</v>
      </c>
      <c r="M128" s="141" t="s">
        <v>42</v>
      </c>
      <c r="N128" s="141" t="s">
        <v>42</v>
      </c>
      <c r="O128" s="141" t="s">
        <v>42</v>
      </c>
      <c r="P128" s="141" t="s">
        <v>42</v>
      </c>
      <c r="Q128" s="9" t="s">
        <v>42</v>
      </c>
      <c r="R128" s="9" t="s">
        <v>42</v>
      </c>
      <c r="S128" s="9" t="s">
        <v>42</v>
      </c>
      <c r="T128" s="9"/>
      <c r="U128" s="14">
        <f>SUM(C128:T128)</f>
        <v>5</v>
      </c>
      <c r="V128" s="16">
        <f>COUNTIF(C128:T128,"&gt;0")</f>
        <v>1</v>
      </c>
      <c r="W128" s="224">
        <f>U128/V128</f>
        <v>5</v>
      </c>
      <c r="X128" s="170">
        <f>COUNTIF(C128:T128,"&gt;=300")</f>
        <v>0</v>
      </c>
      <c r="Y128" s="155">
        <f>COUNTIF(C128:T128,"&gt;=200")</f>
        <v>0</v>
      </c>
      <c r="Z128" s="155">
        <f>COUNTIF(C128:T128,"&gt;=100")</f>
        <v>0</v>
      </c>
    </row>
    <row r="129" spans="1:26" s="20" customFormat="1" ht="15">
      <c r="A129" s="391" t="s">
        <v>451</v>
      </c>
      <c r="B129" s="327" t="s">
        <v>156</v>
      </c>
      <c r="C129" s="43" t="s">
        <v>42</v>
      </c>
      <c r="D129" s="43" t="s">
        <v>42</v>
      </c>
      <c r="E129" s="43" t="s">
        <v>42</v>
      </c>
      <c r="F129" s="43" t="s">
        <v>42</v>
      </c>
      <c r="G129" s="43" t="s">
        <v>42</v>
      </c>
      <c r="H129" s="43" t="s">
        <v>42</v>
      </c>
      <c r="I129" s="393">
        <v>5</v>
      </c>
      <c r="J129" s="43" t="s">
        <v>42</v>
      </c>
      <c r="K129" s="280" t="s">
        <v>42</v>
      </c>
      <c r="L129" s="9" t="s">
        <v>42</v>
      </c>
      <c r="M129" s="9" t="s">
        <v>42</v>
      </c>
      <c r="N129" s="9" t="s">
        <v>42</v>
      </c>
      <c r="O129" s="9" t="s">
        <v>42</v>
      </c>
      <c r="P129" s="141" t="s">
        <v>42</v>
      </c>
      <c r="Q129" s="9" t="s">
        <v>42</v>
      </c>
      <c r="R129" s="9" t="s">
        <v>42</v>
      </c>
      <c r="S129" s="9" t="s">
        <v>42</v>
      </c>
      <c r="T129" s="9"/>
      <c r="U129" s="14">
        <f>SUM(C129:T129)</f>
        <v>5</v>
      </c>
      <c r="V129" s="16">
        <f>COUNTIF(C129:T129,"&gt;0")</f>
        <v>1</v>
      </c>
      <c r="W129" s="224">
        <f>U129/V129</f>
        <v>5</v>
      </c>
      <c r="X129" s="170">
        <f>COUNTIF(C129:T129,"&gt;=300")</f>
        <v>0</v>
      </c>
      <c r="Y129" s="155">
        <f>COUNTIF(C129:T129,"&gt;=200")</f>
        <v>0</v>
      </c>
      <c r="Z129" s="155">
        <f>COUNTIF(C129:T129,"&gt;=100")</f>
        <v>0</v>
      </c>
    </row>
    <row r="130" spans="1:26" s="20" customFormat="1" ht="15">
      <c r="A130" s="391" t="s">
        <v>462</v>
      </c>
      <c r="B130" s="74" t="s">
        <v>162</v>
      </c>
      <c r="C130" s="43" t="s">
        <v>42</v>
      </c>
      <c r="D130" s="43" t="s">
        <v>42</v>
      </c>
      <c r="E130" s="43" t="s">
        <v>42</v>
      </c>
      <c r="F130" s="43" t="s">
        <v>42</v>
      </c>
      <c r="G130" s="43" t="s">
        <v>42</v>
      </c>
      <c r="H130" s="43" t="s">
        <v>42</v>
      </c>
      <c r="I130" s="393">
        <v>5</v>
      </c>
      <c r="J130" s="43" t="s">
        <v>42</v>
      </c>
      <c r="K130" s="280" t="s">
        <v>42</v>
      </c>
      <c r="L130" s="9" t="s">
        <v>42</v>
      </c>
      <c r="M130" s="9" t="s">
        <v>42</v>
      </c>
      <c r="N130" s="9" t="s">
        <v>42</v>
      </c>
      <c r="O130" s="9" t="s">
        <v>42</v>
      </c>
      <c r="P130" s="141" t="s">
        <v>42</v>
      </c>
      <c r="Q130" s="9" t="s">
        <v>42</v>
      </c>
      <c r="R130" s="9" t="s">
        <v>42</v>
      </c>
      <c r="S130" s="9" t="s">
        <v>42</v>
      </c>
      <c r="T130" s="9"/>
      <c r="U130" s="14">
        <f>SUM(C130:T130)</f>
        <v>5</v>
      </c>
      <c r="V130" s="16">
        <f>COUNTIF(C130:T130,"&gt;0")</f>
        <v>1</v>
      </c>
      <c r="W130" s="224">
        <f>U130/V130</f>
        <v>5</v>
      </c>
      <c r="X130" s="170">
        <f>COUNTIF(C130:T130,"&gt;=300")</f>
        <v>0</v>
      </c>
      <c r="Y130" s="155">
        <f>COUNTIF(C130:T130,"&gt;=200")</f>
        <v>0</v>
      </c>
      <c r="Z130" s="155">
        <f>COUNTIF(C130:T130,"&gt;=100")</f>
        <v>0</v>
      </c>
    </row>
    <row r="131" spans="1:26" s="20" customFormat="1" ht="15">
      <c r="A131" s="391" t="s">
        <v>459</v>
      </c>
      <c r="B131" s="74" t="s">
        <v>35</v>
      </c>
      <c r="C131" s="43" t="s">
        <v>42</v>
      </c>
      <c r="D131" s="43" t="s">
        <v>42</v>
      </c>
      <c r="E131" s="43" t="s">
        <v>42</v>
      </c>
      <c r="F131" s="43" t="s">
        <v>42</v>
      </c>
      <c r="G131" s="43" t="s">
        <v>42</v>
      </c>
      <c r="H131" s="393">
        <v>5</v>
      </c>
      <c r="I131" s="43" t="s">
        <v>42</v>
      </c>
      <c r="J131" s="43" t="s">
        <v>42</v>
      </c>
      <c r="K131" s="280" t="s">
        <v>42</v>
      </c>
      <c r="L131" s="9" t="s">
        <v>42</v>
      </c>
      <c r="M131" s="9" t="s">
        <v>42</v>
      </c>
      <c r="N131" s="9" t="s">
        <v>42</v>
      </c>
      <c r="O131" s="9" t="s">
        <v>42</v>
      </c>
      <c r="P131" s="141" t="s">
        <v>42</v>
      </c>
      <c r="Q131" s="9" t="s">
        <v>42</v>
      </c>
      <c r="R131" s="9" t="s">
        <v>42</v>
      </c>
      <c r="S131" s="9" t="s">
        <v>42</v>
      </c>
      <c r="T131" s="9"/>
      <c r="U131" s="14">
        <f>SUM(C131:T131)</f>
        <v>5</v>
      </c>
      <c r="V131" s="16">
        <f>COUNTIF(C131:T131,"&gt;0")</f>
        <v>1</v>
      </c>
      <c r="W131" s="224">
        <f>U131/V131</f>
        <v>5</v>
      </c>
      <c r="X131" s="170">
        <f>COUNTIF(C131:T131,"&gt;=300")</f>
        <v>0</v>
      </c>
      <c r="Y131" s="155">
        <f>COUNTIF(C131:T131,"&gt;=200")</f>
        <v>0</v>
      </c>
      <c r="Z131" s="155">
        <f>COUNTIF(C131:T131,"&gt;=100")</f>
        <v>0</v>
      </c>
    </row>
    <row r="132" spans="1:26" s="20" customFormat="1" ht="15">
      <c r="A132" s="391" t="s">
        <v>460</v>
      </c>
      <c r="B132" s="296" t="s">
        <v>425</v>
      </c>
      <c r="C132" s="156" t="s">
        <v>42</v>
      </c>
      <c r="D132" s="156" t="s">
        <v>42</v>
      </c>
      <c r="E132" s="156" t="s">
        <v>42</v>
      </c>
      <c r="F132" s="156" t="s">
        <v>42</v>
      </c>
      <c r="G132" s="156" t="s">
        <v>42</v>
      </c>
      <c r="H132" s="156" t="s">
        <v>42</v>
      </c>
      <c r="I132" s="156" t="s">
        <v>42</v>
      </c>
      <c r="J132" s="156" t="s">
        <v>42</v>
      </c>
      <c r="K132" s="282" t="s">
        <v>42</v>
      </c>
      <c r="L132" s="23" t="s">
        <v>42</v>
      </c>
      <c r="M132" s="392">
        <v>5</v>
      </c>
      <c r="N132" s="23" t="s">
        <v>42</v>
      </c>
      <c r="O132" s="23" t="s">
        <v>42</v>
      </c>
      <c r="P132" s="23" t="s">
        <v>42</v>
      </c>
      <c r="Q132" s="23" t="s">
        <v>42</v>
      </c>
      <c r="R132" s="156" t="s">
        <v>42</v>
      </c>
      <c r="S132" s="156" t="s">
        <v>42</v>
      </c>
      <c r="T132" s="156"/>
      <c r="U132" s="14">
        <f>SUM(C132:T132)</f>
        <v>5</v>
      </c>
      <c r="V132" s="16">
        <f>COUNTIF(C132:T132,"&gt;0")</f>
        <v>1</v>
      </c>
      <c r="W132" s="224">
        <f>U132/V132</f>
        <v>5</v>
      </c>
      <c r="X132" s="170">
        <f>COUNTIF(C132:T132,"&gt;=300")</f>
        <v>0</v>
      </c>
      <c r="Y132" s="155">
        <f>COUNTIF(C132:T132,"&gt;=200")</f>
        <v>0</v>
      </c>
      <c r="Z132" s="155">
        <f>COUNTIF(C132:T132,"&gt;=100")</f>
        <v>0</v>
      </c>
    </row>
    <row r="133" spans="1:26" s="20" customFormat="1" ht="15">
      <c r="A133" s="391" t="s">
        <v>468</v>
      </c>
      <c r="B133" s="74" t="s">
        <v>499</v>
      </c>
      <c r="C133" s="43" t="s">
        <v>42</v>
      </c>
      <c r="D133" s="43" t="s">
        <v>42</v>
      </c>
      <c r="E133" s="43" t="s">
        <v>42</v>
      </c>
      <c r="F133" s="43" t="s">
        <v>42</v>
      </c>
      <c r="G133" s="43" t="s">
        <v>42</v>
      </c>
      <c r="H133" s="43" t="s">
        <v>42</v>
      </c>
      <c r="I133" s="43" t="s">
        <v>42</v>
      </c>
      <c r="J133" s="43" t="s">
        <v>42</v>
      </c>
      <c r="K133" s="280" t="s">
        <v>42</v>
      </c>
      <c r="L133" s="9" t="s">
        <v>42</v>
      </c>
      <c r="M133" s="9" t="s">
        <v>42</v>
      </c>
      <c r="N133" s="9" t="s">
        <v>42</v>
      </c>
      <c r="O133" s="9" t="s">
        <v>42</v>
      </c>
      <c r="P133" s="392">
        <v>5</v>
      </c>
      <c r="Q133" s="9" t="s">
        <v>42</v>
      </c>
      <c r="R133" s="9" t="s">
        <v>42</v>
      </c>
      <c r="S133" s="9" t="s">
        <v>42</v>
      </c>
      <c r="T133" s="9"/>
      <c r="U133" s="14">
        <f>SUM(C133:T133)</f>
        <v>5</v>
      </c>
      <c r="V133" s="16">
        <f>COUNTIF(C133:T133,"&gt;0")</f>
        <v>1</v>
      </c>
      <c r="W133" s="224">
        <f>U133/V133</f>
        <v>5</v>
      </c>
      <c r="X133" s="170">
        <f>COUNTIF(C133:T133,"&gt;=300")</f>
        <v>0</v>
      </c>
      <c r="Y133" s="155">
        <f>COUNTIF(C133:T133,"&gt;=200")</f>
        <v>0</v>
      </c>
      <c r="Z133" s="155">
        <f>COUNTIF(C133:T133,"&gt;=100")</f>
        <v>0</v>
      </c>
    </row>
    <row r="134" spans="1:26" s="20" customFormat="1" ht="15">
      <c r="A134" s="391" t="s">
        <v>469</v>
      </c>
      <c r="B134" s="74" t="s">
        <v>525</v>
      </c>
      <c r="C134" s="43" t="s">
        <v>42</v>
      </c>
      <c r="D134" s="43" t="s">
        <v>42</v>
      </c>
      <c r="E134" s="43" t="s">
        <v>42</v>
      </c>
      <c r="F134" s="43" t="s">
        <v>42</v>
      </c>
      <c r="G134" s="43" t="s">
        <v>42</v>
      </c>
      <c r="H134" s="43" t="s">
        <v>42</v>
      </c>
      <c r="I134" s="43" t="s">
        <v>42</v>
      </c>
      <c r="J134" s="43" t="s">
        <v>42</v>
      </c>
      <c r="K134" s="280" t="s">
        <v>42</v>
      </c>
      <c r="L134" s="9" t="s">
        <v>42</v>
      </c>
      <c r="M134" s="9" t="s">
        <v>42</v>
      </c>
      <c r="N134" s="9" t="s">
        <v>42</v>
      </c>
      <c r="O134" s="43" t="s">
        <v>42</v>
      </c>
      <c r="P134" s="9" t="s">
        <v>42</v>
      </c>
      <c r="Q134" s="392">
        <v>5</v>
      </c>
      <c r="R134" s="9" t="s">
        <v>42</v>
      </c>
      <c r="S134" s="9" t="s">
        <v>42</v>
      </c>
      <c r="T134" s="392"/>
      <c r="U134" s="14">
        <f>SUM(C134:T134)</f>
        <v>5</v>
      </c>
      <c r="V134" s="16">
        <f>COUNTIF(C134:T134,"&gt;0")</f>
        <v>1</v>
      </c>
      <c r="W134" s="224">
        <f>U134/V134</f>
        <v>5</v>
      </c>
      <c r="X134" s="170">
        <f>COUNTIF(C134:T134,"&gt;=300")</f>
        <v>0</v>
      </c>
      <c r="Y134" s="155">
        <f>COUNTIF(C134:T134,"&gt;=200")</f>
        <v>0</v>
      </c>
      <c r="Z134" s="155">
        <f>COUNTIF(C134:T134,"&gt;=100")</f>
        <v>0</v>
      </c>
    </row>
    <row r="135" spans="1:26" s="20" customFormat="1" ht="15">
      <c r="A135" s="391" t="s">
        <v>481</v>
      </c>
      <c r="B135" s="74" t="s">
        <v>574</v>
      </c>
      <c r="C135" s="43" t="s">
        <v>42</v>
      </c>
      <c r="D135" s="43" t="s">
        <v>42</v>
      </c>
      <c r="E135" s="43" t="s">
        <v>42</v>
      </c>
      <c r="F135" s="43" t="s">
        <v>42</v>
      </c>
      <c r="G135" s="43" t="s">
        <v>42</v>
      </c>
      <c r="H135" s="43" t="s">
        <v>42</v>
      </c>
      <c r="I135" s="43" t="s">
        <v>42</v>
      </c>
      <c r="J135" s="43" t="s">
        <v>42</v>
      </c>
      <c r="K135" s="280" t="s">
        <v>42</v>
      </c>
      <c r="L135" s="9" t="s">
        <v>42</v>
      </c>
      <c r="M135" s="9" t="s">
        <v>42</v>
      </c>
      <c r="N135" s="9" t="s">
        <v>42</v>
      </c>
      <c r="O135" s="43" t="s">
        <v>42</v>
      </c>
      <c r="P135" s="9" t="s">
        <v>42</v>
      </c>
      <c r="Q135" s="9" t="s">
        <v>42</v>
      </c>
      <c r="R135" s="392">
        <v>5</v>
      </c>
      <c r="S135" s="9" t="s">
        <v>42</v>
      </c>
      <c r="T135" s="9"/>
      <c r="U135" s="14">
        <f>SUM(C135:T135)</f>
        <v>5</v>
      </c>
      <c r="V135" s="16">
        <f>COUNTIF(C135:T135,"&gt;0")</f>
        <v>1</v>
      </c>
      <c r="W135" s="224">
        <f>U135/V135</f>
        <v>5</v>
      </c>
      <c r="X135" s="170">
        <f>COUNTIF(C135:T135,"&gt;=300")</f>
        <v>0</v>
      </c>
      <c r="Y135" s="155">
        <f>COUNTIF(C135:T135,"&gt;=200")</f>
        <v>0</v>
      </c>
      <c r="Z135" s="155">
        <f>COUNTIF(C135:T135,"&gt;=100")</f>
        <v>0</v>
      </c>
    </row>
    <row r="136" spans="1:26" s="20" customFormat="1" ht="15">
      <c r="A136" s="391" t="s">
        <v>474</v>
      </c>
      <c r="B136" s="210" t="s">
        <v>95</v>
      </c>
      <c r="C136" s="43" t="s">
        <v>42</v>
      </c>
      <c r="D136" s="51" t="s">
        <v>42</v>
      </c>
      <c r="E136" s="393">
        <v>4</v>
      </c>
      <c r="F136" s="51" t="s">
        <v>42</v>
      </c>
      <c r="G136" s="51" t="s">
        <v>42</v>
      </c>
      <c r="H136" s="51" t="s">
        <v>42</v>
      </c>
      <c r="I136" s="51" t="s">
        <v>42</v>
      </c>
      <c r="J136" s="51" t="s">
        <v>42</v>
      </c>
      <c r="K136" s="319" t="s">
        <v>42</v>
      </c>
      <c r="L136" s="9" t="s">
        <v>42</v>
      </c>
      <c r="M136" s="9" t="s">
        <v>42</v>
      </c>
      <c r="N136" s="141" t="s">
        <v>42</v>
      </c>
      <c r="O136" s="141" t="s">
        <v>42</v>
      </c>
      <c r="P136" s="141" t="s">
        <v>42</v>
      </c>
      <c r="Q136" s="141" t="s">
        <v>42</v>
      </c>
      <c r="R136" s="141" t="s">
        <v>42</v>
      </c>
      <c r="S136" s="141" t="s">
        <v>42</v>
      </c>
      <c r="T136" s="141"/>
      <c r="U136" s="14">
        <f>SUM(C136:T136)</f>
        <v>4</v>
      </c>
      <c r="V136" s="16">
        <f>COUNTIF(C136:T136,"&gt;0")</f>
        <v>1</v>
      </c>
      <c r="W136" s="224">
        <f>U136/V136</f>
        <v>4</v>
      </c>
      <c r="X136" s="170">
        <f>COUNTIF(C136:T136,"&gt;=300")</f>
        <v>0</v>
      </c>
      <c r="Y136" s="155">
        <f>COUNTIF(C136:T136,"&gt;=200")</f>
        <v>0</v>
      </c>
      <c r="Z136" s="155">
        <f>COUNTIF(C136:T136,"&gt;=100")</f>
        <v>0</v>
      </c>
    </row>
    <row r="137" spans="1:26" s="20" customFormat="1" ht="15">
      <c r="A137" s="391" t="s">
        <v>477</v>
      </c>
      <c r="B137" s="210" t="s">
        <v>106</v>
      </c>
      <c r="C137" s="51">
        <v>0</v>
      </c>
      <c r="D137" s="393">
        <v>4</v>
      </c>
      <c r="E137" s="51" t="s">
        <v>42</v>
      </c>
      <c r="F137" s="51" t="s">
        <v>42</v>
      </c>
      <c r="G137" s="51" t="s">
        <v>42</v>
      </c>
      <c r="H137" s="51" t="s">
        <v>42</v>
      </c>
      <c r="I137" s="51" t="s">
        <v>42</v>
      </c>
      <c r="J137" s="51" t="s">
        <v>42</v>
      </c>
      <c r="K137" s="319" t="s">
        <v>42</v>
      </c>
      <c r="L137" s="9" t="s">
        <v>42</v>
      </c>
      <c r="M137" s="9" t="s">
        <v>42</v>
      </c>
      <c r="N137" s="141" t="s">
        <v>42</v>
      </c>
      <c r="O137" s="141" t="s">
        <v>42</v>
      </c>
      <c r="P137" s="141" t="s">
        <v>42</v>
      </c>
      <c r="Q137" s="141" t="s">
        <v>42</v>
      </c>
      <c r="R137" s="141" t="s">
        <v>42</v>
      </c>
      <c r="S137" s="141" t="s">
        <v>42</v>
      </c>
      <c r="T137" s="141"/>
      <c r="U137" s="14">
        <f>SUM(C137:T137)</f>
        <v>4</v>
      </c>
      <c r="V137" s="16">
        <f>COUNTIF(C137:T137,"&gt;0")</f>
        <v>1</v>
      </c>
      <c r="W137" s="224">
        <f>U137/V137</f>
        <v>4</v>
      </c>
      <c r="X137" s="170">
        <f>COUNTIF(C137:T137,"&gt;=300")</f>
        <v>0</v>
      </c>
      <c r="Y137" s="155">
        <f>COUNTIF(C137:T137,"&gt;=200")</f>
        <v>0</v>
      </c>
      <c r="Z137" s="155">
        <f>COUNTIF(C137:T137,"&gt;=100")</f>
        <v>0</v>
      </c>
    </row>
    <row r="138" spans="1:26" s="20" customFormat="1" ht="15">
      <c r="A138" s="391" t="s">
        <v>478</v>
      </c>
      <c r="B138" s="210" t="s">
        <v>137</v>
      </c>
      <c r="C138" s="393">
        <v>4</v>
      </c>
      <c r="D138" s="51" t="s">
        <v>42</v>
      </c>
      <c r="E138" s="51" t="s">
        <v>42</v>
      </c>
      <c r="F138" s="51" t="s">
        <v>42</v>
      </c>
      <c r="G138" s="51" t="s">
        <v>42</v>
      </c>
      <c r="H138" s="51" t="s">
        <v>42</v>
      </c>
      <c r="I138" s="51" t="s">
        <v>42</v>
      </c>
      <c r="J138" s="51" t="s">
        <v>42</v>
      </c>
      <c r="K138" s="51" t="s">
        <v>42</v>
      </c>
      <c r="L138" s="9" t="s">
        <v>42</v>
      </c>
      <c r="M138" s="9" t="s">
        <v>42</v>
      </c>
      <c r="N138" s="141" t="s">
        <v>42</v>
      </c>
      <c r="O138" s="141" t="s">
        <v>42</v>
      </c>
      <c r="P138" s="141" t="s">
        <v>42</v>
      </c>
      <c r="Q138" s="141" t="s">
        <v>42</v>
      </c>
      <c r="R138" s="141" t="s">
        <v>42</v>
      </c>
      <c r="S138" s="141" t="s">
        <v>42</v>
      </c>
      <c r="T138" s="141"/>
      <c r="U138" s="14">
        <f>SUM(C138:T138)</f>
        <v>4</v>
      </c>
      <c r="V138" s="16">
        <f>COUNTIF(C138:T138,"&gt;0")</f>
        <v>1</v>
      </c>
      <c r="W138" s="224">
        <f>U138/V138</f>
        <v>4</v>
      </c>
      <c r="X138" s="170">
        <f>COUNTIF(C138:T138,"&gt;=300")</f>
        <v>0</v>
      </c>
      <c r="Y138" s="155">
        <f>COUNTIF(C138:T138,"&gt;=200")</f>
        <v>0</v>
      </c>
      <c r="Z138" s="155">
        <f>COUNTIF(C138:T138,"&gt;=100")</f>
        <v>0</v>
      </c>
    </row>
    <row r="139" spans="1:26" s="20" customFormat="1" ht="15">
      <c r="A139" s="391" t="s">
        <v>484</v>
      </c>
      <c r="B139" s="210" t="s">
        <v>120</v>
      </c>
      <c r="C139" s="393">
        <v>4</v>
      </c>
      <c r="D139" s="51" t="s">
        <v>42</v>
      </c>
      <c r="E139" s="51" t="s">
        <v>42</v>
      </c>
      <c r="F139" s="51" t="s">
        <v>42</v>
      </c>
      <c r="G139" s="51" t="s">
        <v>42</v>
      </c>
      <c r="H139" s="51" t="s">
        <v>42</v>
      </c>
      <c r="I139" s="51" t="s">
        <v>42</v>
      </c>
      <c r="J139" s="51" t="s">
        <v>42</v>
      </c>
      <c r="K139" s="319" t="s">
        <v>42</v>
      </c>
      <c r="L139" s="9" t="s">
        <v>42</v>
      </c>
      <c r="M139" s="9" t="s">
        <v>42</v>
      </c>
      <c r="N139" s="141" t="s">
        <v>42</v>
      </c>
      <c r="O139" s="51" t="s">
        <v>42</v>
      </c>
      <c r="P139" s="141" t="s">
        <v>42</v>
      </c>
      <c r="Q139" s="141" t="s">
        <v>42</v>
      </c>
      <c r="R139" s="141" t="s">
        <v>42</v>
      </c>
      <c r="S139" s="141" t="s">
        <v>42</v>
      </c>
      <c r="T139" s="141"/>
      <c r="U139" s="14">
        <f>SUM(C139:T139)</f>
        <v>4</v>
      </c>
      <c r="V139" s="16">
        <f>COUNTIF(C139:T139,"&gt;0")</f>
        <v>1</v>
      </c>
      <c r="W139" s="224">
        <f>U139/V139</f>
        <v>4</v>
      </c>
      <c r="X139" s="170">
        <f>COUNTIF(C139:T139,"&gt;=300")</f>
        <v>0</v>
      </c>
      <c r="Y139" s="155">
        <f>COUNTIF(C139:T139,"&gt;=200")</f>
        <v>0</v>
      </c>
      <c r="Z139" s="155">
        <f>COUNTIF(C139:T139,"&gt;=100")</f>
        <v>0</v>
      </c>
    </row>
    <row r="140" spans="1:26" s="20" customFormat="1" ht="15">
      <c r="A140" s="391" t="s">
        <v>485</v>
      </c>
      <c r="B140" s="210" t="s">
        <v>121</v>
      </c>
      <c r="C140" s="393">
        <v>4</v>
      </c>
      <c r="D140" s="51" t="s">
        <v>42</v>
      </c>
      <c r="E140" s="51" t="s">
        <v>42</v>
      </c>
      <c r="F140" s="51" t="s">
        <v>42</v>
      </c>
      <c r="G140" s="51" t="s">
        <v>42</v>
      </c>
      <c r="H140" s="51" t="s">
        <v>42</v>
      </c>
      <c r="I140" s="51" t="s">
        <v>42</v>
      </c>
      <c r="J140" s="51" t="s">
        <v>42</v>
      </c>
      <c r="K140" s="319" t="s">
        <v>42</v>
      </c>
      <c r="L140" s="9" t="s">
        <v>42</v>
      </c>
      <c r="M140" s="9" t="s">
        <v>42</v>
      </c>
      <c r="N140" s="141" t="s">
        <v>42</v>
      </c>
      <c r="O140" s="141" t="s">
        <v>42</v>
      </c>
      <c r="P140" s="141" t="s">
        <v>42</v>
      </c>
      <c r="Q140" s="141" t="s">
        <v>42</v>
      </c>
      <c r="R140" s="141" t="s">
        <v>42</v>
      </c>
      <c r="S140" s="141" t="s">
        <v>42</v>
      </c>
      <c r="T140" s="141"/>
      <c r="U140" s="14">
        <f>SUM(C140:T140)</f>
        <v>4</v>
      </c>
      <c r="V140" s="16">
        <f>COUNTIF(C140:T140,"&gt;0")</f>
        <v>1</v>
      </c>
      <c r="W140" s="224">
        <f>U140/V140</f>
        <v>4</v>
      </c>
      <c r="X140" s="170">
        <f>COUNTIF(C140:T140,"&gt;=300")</f>
        <v>0</v>
      </c>
      <c r="Y140" s="155">
        <f>COUNTIF(C140:T140,"&gt;=200")</f>
        <v>0</v>
      </c>
      <c r="Z140" s="155">
        <f>COUNTIF(C140:T140,"&gt;=100")</f>
        <v>0</v>
      </c>
    </row>
    <row r="141" spans="1:26" s="20" customFormat="1" ht="15">
      <c r="A141" s="391" t="s">
        <v>488</v>
      </c>
      <c r="B141" s="327" t="s">
        <v>204</v>
      </c>
      <c r="C141" s="43" t="s">
        <v>42</v>
      </c>
      <c r="D141" s="43" t="s">
        <v>42</v>
      </c>
      <c r="E141" s="43" t="s">
        <v>42</v>
      </c>
      <c r="F141" s="43" t="s">
        <v>42</v>
      </c>
      <c r="G141" s="43" t="s">
        <v>42</v>
      </c>
      <c r="H141" s="43" t="s">
        <v>42</v>
      </c>
      <c r="I141" s="43" t="s">
        <v>42</v>
      </c>
      <c r="J141" s="43" t="s">
        <v>42</v>
      </c>
      <c r="K141" s="400">
        <v>4</v>
      </c>
      <c r="L141" s="9" t="s">
        <v>42</v>
      </c>
      <c r="M141" s="9" t="s">
        <v>42</v>
      </c>
      <c r="N141" s="141" t="s">
        <v>42</v>
      </c>
      <c r="O141" s="141" t="s">
        <v>42</v>
      </c>
      <c r="P141" s="141" t="s">
        <v>42</v>
      </c>
      <c r="Q141" s="141" t="s">
        <v>42</v>
      </c>
      <c r="R141" s="141" t="s">
        <v>42</v>
      </c>
      <c r="S141" s="141" t="s">
        <v>42</v>
      </c>
      <c r="T141" s="141"/>
      <c r="U141" s="14">
        <f>SUM(C141:T141)</f>
        <v>4</v>
      </c>
      <c r="V141" s="16">
        <f>COUNTIF(C141:T141,"&gt;0")</f>
        <v>1</v>
      </c>
      <c r="W141" s="224">
        <f>U141/V141</f>
        <v>4</v>
      </c>
      <c r="X141" s="170">
        <f>COUNTIF(C141:T141,"&gt;=300")</f>
        <v>0</v>
      </c>
      <c r="Y141" s="155">
        <f>COUNTIF(C141:T141,"&gt;=200")</f>
        <v>0</v>
      </c>
      <c r="Z141" s="155">
        <f>COUNTIF(C141:T141,"&gt;=100")</f>
        <v>0</v>
      </c>
    </row>
    <row r="142" spans="1:26" s="20" customFormat="1" ht="15">
      <c r="A142" s="391" t="s">
        <v>490</v>
      </c>
      <c r="B142" s="296" t="s">
        <v>339</v>
      </c>
      <c r="C142" s="156" t="s">
        <v>42</v>
      </c>
      <c r="D142" s="156" t="s">
        <v>42</v>
      </c>
      <c r="E142" s="156" t="s">
        <v>42</v>
      </c>
      <c r="F142" s="156" t="s">
        <v>42</v>
      </c>
      <c r="G142" s="156" t="s">
        <v>42</v>
      </c>
      <c r="H142" s="156" t="s">
        <v>42</v>
      </c>
      <c r="I142" s="156" t="s">
        <v>42</v>
      </c>
      <c r="J142" s="156" t="s">
        <v>42</v>
      </c>
      <c r="K142" s="400">
        <v>4</v>
      </c>
      <c r="L142" s="23" t="s">
        <v>42</v>
      </c>
      <c r="M142" s="23" t="s">
        <v>42</v>
      </c>
      <c r="N142" s="23" t="s">
        <v>42</v>
      </c>
      <c r="O142" s="23" t="s">
        <v>42</v>
      </c>
      <c r="P142" s="23" t="s">
        <v>42</v>
      </c>
      <c r="Q142" s="23" t="s">
        <v>42</v>
      </c>
      <c r="R142" s="23" t="s">
        <v>42</v>
      </c>
      <c r="S142" s="23" t="s">
        <v>42</v>
      </c>
      <c r="T142" s="23"/>
      <c r="U142" s="14">
        <f>SUM(C142:T142)</f>
        <v>4</v>
      </c>
      <c r="V142" s="16">
        <f>COUNTIF(C142:T142,"&gt;0")</f>
        <v>1</v>
      </c>
      <c r="W142" s="224">
        <f>U142/V142</f>
        <v>4</v>
      </c>
      <c r="X142" s="170">
        <f>COUNTIF(C142:T142,"&gt;=300")</f>
        <v>0</v>
      </c>
      <c r="Y142" s="155">
        <f>COUNTIF(C142:T142,"&gt;=200")</f>
        <v>0</v>
      </c>
      <c r="Z142" s="155">
        <f>COUNTIF(C142:T142,"&gt;=100")</f>
        <v>0</v>
      </c>
    </row>
    <row r="143" spans="1:26" s="20" customFormat="1" ht="15">
      <c r="A143" s="391" t="s">
        <v>492</v>
      </c>
      <c r="B143" s="74" t="s">
        <v>163</v>
      </c>
      <c r="C143" s="43" t="s">
        <v>42</v>
      </c>
      <c r="D143" s="43" t="s">
        <v>42</v>
      </c>
      <c r="E143" s="43" t="s">
        <v>42</v>
      </c>
      <c r="F143" s="43" t="s">
        <v>42</v>
      </c>
      <c r="G143" s="43" t="s">
        <v>42</v>
      </c>
      <c r="H143" s="43" t="s">
        <v>42</v>
      </c>
      <c r="I143" s="393">
        <v>3</v>
      </c>
      <c r="J143" s="43" t="s">
        <v>42</v>
      </c>
      <c r="K143" s="43" t="s">
        <v>42</v>
      </c>
      <c r="L143" s="43" t="s">
        <v>42</v>
      </c>
      <c r="M143" s="43" t="s">
        <v>42</v>
      </c>
      <c r="N143" s="43" t="s">
        <v>42</v>
      </c>
      <c r="O143" s="43" t="s">
        <v>42</v>
      </c>
      <c r="P143" s="51" t="s">
        <v>42</v>
      </c>
      <c r="Q143" s="141" t="s">
        <v>42</v>
      </c>
      <c r="R143" s="141" t="s">
        <v>42</v>
      </c>
      <c r="S143" s="141" t="s">
        <v>42</v>
      </c>
      <c r="T143" s="141"/>
      <c r="U143" s="14">
        <f>SUM(C143:T143)</f>
        <v>3</v>
      </c>
      <c r="V143" s="16">
        <f>COUNTIF(C143:T143,"&gt;0")</f>
        <v>1</v>
      </c>
      <c r="W143" s="224">
        <f>U143/V143</f>
        <v>3</v>
      </c>
      <c r="X143" s="170">
        <f>COUNTIF(C143:T143,"&gt;=300")</f>
        <v>0</v>
      </c>
      <c r="Y143" s="155">
        <f>COUNTIF(C143:T143,"&gt;=200")</f>
        <v>0</v>
      </c>
      <c r="Z143" s="155">
        <f>COUNTIF(C143:T143,"&gt;=100")</f>
        <v>0</v>
      </c>
    </row>
    <row r="144" spans="1:26" s="20" customFormat="1" ht="15">
      <c r="A144" s="391" t="s">
        <v>501</v>
      </c>
      <c r="B144" s="74" t="s">
        <v>161</v>
      </c>
      <c r="C144" s="43" t="s">
        <v>42</v>
      </c>
      <c r="D144" s="43" t="s">
        <v>42</v>
      </c>
      <c r="E144" s="43" t="s">
        <v>42</v>
      </c>
      <c r="F144" s="43" t="s">
        <v>42</v>
      </c>
      <c r="G144" s="43" t="s">
        <v>42</v>
      </c>
      <c r="H144" s="43" t="s">
        <v>42</v>
      </c>
      <c r="I144" s="393">
        <v>3</v>
      </c>
      <c r="J144" s="43" t="s">
        <v>42</v>
      </c>
      <c r="K144" s="280" t="s">
        <v>42</v>
      </c>
      <c r="L144" s="9" t="s">
        <v>42</v>
      </c>
      <c r="M144" s="9" t="s">
        <v>42</v>
      </c>
      <c r="N144" s="9" t="s">
        <v>42</v>
      </c>
      <c r="O144" s="9" t="s">
        <v>42</v>
      </c>
      <c r="P144" s="141" t="s">
        <v>42</v>
      </c>
      <c r="Q144" s="51" t="s">
        <v>42</v>
      </c>
      <c r="R144" s="51" t="s">
        <v>42</v>
      </c>
      <c r="S144" s="51" t="s">
        <v>42</v>
      </c>
      <c r="T144" s="51"/>
      <c r="U144" s="14">
        <f>SUM(C144:T144)</f>
        <v>3</v>
      </c>
      <c r="V144" s="16">
        <f>COUNTIF(C144:T144,"&gt;0")</f>
        <v>1</v>
      </c>
      <c r="W144" s="224">
        <f>U144/V144</f>
        <v>3</v>
      </c>
      <c r="X144" s="170">
        <f>COUNTIF(C144:T144,"&gt;=300")</f>
        <v>0</v>
      </c>
      <c r="Y144" s="155">
        <f>COUNTIF(C144:T144,"&gt;=200")</f>
        <v>0</v>
      </c>
      <c r="Z144" s="155">
        <f>COUNTIF(C144:T144,"&gt;=100")</f>
        <v>0</v>
      </c>
    </row>
    <row r="145" spans="1:26" s="20" customFormat="1" ht="15">
      <c r="A145" s="391" t="s">
        <v>502</v>
      </c>
      <c r="B145" s="74" t="s">
        <v>158</v>
      </c>
      <c r="C145" s="43" t="s">
        <v>42</v>
      </c>
      <c r="D145" s="43" t="s">
        <v>42</v>
      </c>
      <c r="E145" s="43" t="s">
        <v>42</v>
      </c>
      <c r="F145" s="43" t="s">
        <v>42</v>
      </c>
      <c r="G145" s="43" t="s">
        <v>42</v>
      </c>
      <c r="H145" s="43" t="s">
        <v>42</v>
      </c>
      <c r="I145" s="393">
        <v>3</v>
      </c>
      <c r="J145" s="43" t="s">
        <v>42</v>
      </c>
      <c r="K145" s="43" t="s">
        <v>42</v>
      </c>
      <c r="L145" s="43" t="s">
        <v>42</v>
      </c>
      <c r="M145" s="43" t="s">
        <v>42</v>
      </c>
      <c r="N145" s="43" t="s">
        <v>42</v>
      </c>
      <c r="O145" s="43" t="s">
        <v>42</v>
      </c>
      <c r="P145" s="51" t="s">
        <v>42</v>
      </c>
      <c r="Q145" s="141" t="s">
        <v>42</v>
      </c>
      <c r="R145" s="51" t="s">
        <v>42</v>
      </c>
      <c r="S145" s="141" t="s">
        <v>42</v>
      </c>
      <c r="T145" s="51"/>
      <c r="U145" s="14">
        <f>SUM(C145:T145)</f>
        <v>3</v>
      </c>
      <c r="V145" s="16">
        <f>COUNTIF(C145:T145,"&gt;0")</f>
        <v>1</v>
      </c>
      <c r="W145" s="224">
        <f>U145/V145</f>
        <v>3</v>
      </c>
      <c r="X145" s="170">
        <f>COUNTIF(C145:T145,"&gt;=300")</f>
        <v>0</v>
      </c>
      <c r="Y145" s="155">
        <f>COUNTIF(C145:T145,"&gt;=200")</f>
        <v>0</v>
      </c>
      <c r="Z145" s="155">
        <f>COUNTIF(C145:T145,"&gt;=100")</f>
        <v>0</v>
      </c>
    </row>
    <row r="146" spans="1:26" s="20" customFormat="1" ht="15">
      <c r="A146" s="391" t="s">
        <v>503</v>
      </c>
      <c r="B146" s="296" t="s">
        <v>202</v>
      </c>
      <c r="C146" s="156" t="s">
        <v>42</v>
      </c>
      <c r="D146" s="156" t="s">
        <v>42</v>
      </c>
      <c r="E146" s="156" t="s">
        <v>42</v>
      </c>
      <c r="F146" s="156" t="s">
        <v>42</v>
      </c>
      <c r="G146" s="156" t="s">
        <v>42</v>
      </c>
      <c r="H146" s="156" t="s">
        <v>42</v>
      </c>
      <c r="I146" s="156" t="s">
        <v>42</v>
      </c>
      <c r="J146" s="156">
        <v>3</v>
      </c>
      <c r="K146" s="156" t="s">
        <v>42</v>
      </c>
      <c r="L146" s="156" t="s">
        <v>42</v>
      </c>
      <c r="M146" s="156" t="s">
        <v>42</v>
      </c>
      <c r="N146" s="156" t="s">
        <v>42</v>
      </c>
      <c r="O146" s="156" t="s">
        <v>42</v>
      </c>
      <c r="P146" s="156" t="s">
        <v>42</v>
      </c>
      <c r="Q146" s="23" t="s">
        <v>42</v>
      </c>
      <c r="R146" s="23" t="s">
        <v>42</v>
      </c>
      <c r="S146" s="156" t="s">
        <v>42</v>
      </c>
      <c r="T146" s="23"/>
      <c r="U146" s="14">
        <f>SUM(C146:T146)</f>
        <v>3</v>
      </c>
      <c r="V146" s="16">
        <f>COUNTIF(C146:T146,"&gt;0")</f>
        <v>1</v>
      </c>
      <c r="W146" s="224">
        <f>U146/V146</f>
        <v>3</v>
      </c>
      <c r="X146" s="170">
        <f>COUNTIF(C146:T146,"&gt;=300")</f>
        <v>0</v>
      </c>
      <c r="Y146" s="155">
        <f>COUNTIF(C146:T146,"&gt;=200")</f>
        <v>0</v>
      </c>
      <c r="Z146" s="155">
        <f>COUNTIF(C146:T146,"&gt;=100")</f>
        <v>0</v>
      </c>
    </row>
    <row r="147" spans="1:26" s="20" customFormat="1" ht="15">
      <c r="A147" s="394" t="s">
        <v>504</v>
      </c>
      <c r="B147" s="74" t="s">
        <v>203</v>
      </c>
      <c r="C147" s="43" t="s">
        <v>42</v>
      </c>
      <c r="D147" s="43" t="s">
        <v>42</v>
      </c>
      <c r="E147" s="43" t="s">
        <v>42</v>
      </c>
      <c r="F147" s="43" t="s">
        <v>42</v>
      </c>
      <c r="G147" s="43" t="s">
        <v>42</v>
      </c>
      <c r="H147" s="43" t="s">
        <v>42</v>
      </c>
      <c r="I147" s="43" t="s">
        <v>42</v>
      </c>
      <c r="J147" s="393">
        <v>3</v>
      </c>
      <c r="K147" s="43" t="s">
        <v>42</v>
      </c>
      <c r="L147" s="43" t="s">
        <v>42</v>
      </c>
      <c r="M147" s="43" t="s">
        <v>42</v>
      </c>
      <c r="N147" s="43" t="s">
        <v>42</v>
      </c>
      <c r="O147" s="43" t="s">
        <v>42</v>
      </c>
      <c r="P147" s="51" t="s">
        <v>42</v>
      </c>
      <c r="Q147" s="141" t="s">
        <v>42</v>
      </c>
      <c r="R147" s="141" t="s">
        <v>42</v>
      </c>
      <c r="S147" s="141" t="s">
        <v>42</v>
      </c>
      <c r="T147" s="141"/>
      <c r="U147" s="14">
        <f>SUM(C147:T147)</f>
        <v>3</v>
      </c>
      <c r="V147" s="16">
        <f>COUNTIF(C147:T147,"&gt;0")</f>
        <v>1</v>
      </c>
      <c r="W147" s="224">
        <f>U147/V147</f>
        <v>3</v>
      </c>
      <c r="X147" s="170">
        <f>COUNTIF(C147:T147,"&gt;=300")</f>
        <v>0</v>
      </c>
      <c r="Y147" s="155">
        <f>COUNTIF(C147:T147,"&gt;=200")</f>
        <v>0</v>
      </c>
      <c r="Z147" s="155">
        <f>COUNTIF(C147:T147,"&gt;=100")</f>
        <v>0</v>
      </c>
    </row>
    <row r="148" spans="1:26" s="20" customFormat="1" ht="15">
      <c r="A148" s="394" t="s">
        <v>505</v>
      </c>
      <c r="B148" s="74" t="s">
        <v>479</v>
      </c>
      <c r="C148" s="43" t="s">
        <v>42</v>
      </c>
      <c r="D148" s="43" t="s">
        <v>42</v>
      </c>
      <c r="E148" s="43" t="s">
        <v>42</v>
      </c>
      <c r="F148" s="43" t="s">
        <v>42</v>
      </c>
      <c r="G148" s="43" t="s">
        <v>42</v>
      </c>
      <c r="H148" s="43" t="s">
        <v>42</v>
      </c>
      <c r="I148" s="43" t="s">
        <v>42</v>
      </c>
      <c r="J148" s="43" t="s">
        <v>42</v>
      </c>
      <c r="K148" s="43" t="s">
        <v>42</v>
      </c>
      <c r="L148" s="43" t="s">
        <v>42</v>
      </c>
      <c r="M148" s="43" t="s">
        <v>42</v>
      </c>
      <c r="N148" s="43" t="s">
        <v>42</v>
      </c>
      <c r="O148" s="393">
        <v>3</v>
      </c>
      <c r="P148" s="51" t="s">
        <v>42</v>
      </c>
      <c r="Q148" s="141" t="s">
        <v>42</v>
      </c>
      <c r="R148" s="141" t="s">
        <v>42</v>
      </c>
      <c r="S148" s="51" t="s">
        <v>42</v>
      </c>
      <c r="T148" s="141"/>
      <c r="U148" s="14">
        <f>SUM(C148:T148)</f>
        <v>3</v>
      </c>
      <c r="V148" s="16">
        <f>COUNTIF(C148:T148,"&gt;0")</f>
        <v>1</v>
      </c>
      <c r="W148" s="224">
        <f>U148/V148</f>
        <v>3</v>
      </c>
      <c r="X148" s="170">
        <f>COUNTIF(C148:T148,"&gt;=300")</f>
        <v>0</v>
      </c>
      <c r="Y148" s="155">
        <f>COUNTIF(C148:T148,"&gt;=200")</f>
        <v>0</v>
      </c>
      <c r="Z148" s="155">
        <f>COUNTIF(C148:T148,"&gt;=100")</f>
        <v>0</v>
      </c>
    </row>
    <row r="149" spans="1:26" s="20" customFormat="1" ht="15">
      <c r="A149" s="394" t="s">
        <v>506</v>
      </c>
      <c r="B149" s="74" t="s">
        <v>480</v>
      </c>
      <c r="C149" s="43" t="s">
        <v>42</v>
      </c>
      <c r="D149" s="43" t="s">
        <v>42</v>
      </c>
      <c r="E149" s="43" t="s">
        <v>42</v>
      </c>
      <c r="F149" s="43" t="s">
        <v>42</v>
      </c>
      <c r="G149" s="43" t="s">
        <v>42</v>
      </c>
      <c r="H149" s="43" t="s">
        <v>42</v>
      </c>
      <c r="I149" s="43" t="s">
        <v>42</v>
      </c>
      <c r="J149" s="43" t="s">
        <v>42</v>
      </c>
      <c r="K149" s="43" t="s">
        <v>42</v>
      </c>
      <c r="L149" s="43" t="s">
        <v>42</v>
      </c>
      <c r="M149" s="43" t="s">
        <v>42</v>
      </c>
      <c r="N149" s="43" t="s">
        <v>42</v>
      </c>
      <c r="O149" s="393">
        <v>3</v>
      </c>
      <c r="P149" s="51" t="s">
        <v>42</v>
      </c>
      <c r="Q149" s="141" t="s">
        <v>42</v>
      </c>
      <c r="R149" s="141" t="s">
        <v>42</v>
      </c>
      <c r="S149" s="141" t="s">
        <v>42</v>
      </c>
      <c r="T149" s="141"/>
      <c r="U149" s="14">
        <f>SUM(C149:T149)</f>
        <v>3</v>
      </c>
      <c r="V149" s="16">
        <f>COUNTIF(C149:T149,"&gt;0")</f>
        <v>1</v>
      </c>
      <c r="W149" s="224">
        <f>U149/V149</f>
        <v>3</v>
      </c>
      <c r="X149" s="170">
        <f>COUNTIF(C149:T149,"&gt;=300")</f>
        <v>0</v>
      </c>
      <c r="Y149" s="155">
        <f>COUNTIF(C149:T149,"&gt;=200")</f>
        <v>0</v>
      </c>
      <c r="Z149" s="155">
        <f>COUNTIF(C149:T149,"&gt;=100")</f>
        <v>0</v>
      </c>
    </row>
    <row r="150" spans="1:26" s="20" customFormat="1" ht="15">
      <c r="A150" s="394" t="s">
        <v>510</v>
      </c>
      <c r="B150" s="210" t="s">
        <v>97</v>
      </c>
      <c r="C150" s="51" t="s">
        <v>42</v>
      </c>
      <c r="D150" s="51" t="s">
        <v>42</v>
      </c>
      <c r="E150" s="393">
        <v>2</v>
      </c>
      <c r="F150" s="51" t="s">
        <v>42</v>
      </c>
      <c r="G150" s="51" t="s">
        <v>42</v>
      </c>
      <c r="H150" s="51" t="s">
        <v>42</v>
      </c>
      <c r="I150" s="51" t="s">
        <v>42</v>
      </c>
      <c r="J150" s="51" t="s">
        <v>42</v>
      </c>
      <c r="K150" s="51" t="s">
        <v>42</v>
      </c>
      <c r="L150" s="43" t="s">
        <v>42</v>
      </c>
      <c r="M150" s="43" t="s">
        <v>42</v>
      </c>
      <c r="N150" s="43" t="s">
        <v>42</v>
      </c>
      <c r="O150" s="43" t="s">
        <v>42</v>
      </c>
      <c r="P150" s="51" t="s">
        <v>42</v>
      </c>
      <c r="Q150" s="141" t="s">
        <v>42</v>
      </c>
      <c r="R150" s="141" t="s">
        <v>42</v>
      </c>
      <c r="S150" s="51" t="s">
        <v>42</v>
      </c>
      <c r="T150" s="141"/>
      <c r="U150" s="14">
        <f>SUM(C150:T150)</f>
        <v>2</v>
      </c>
      <c r="V150" s="16">
        <f>COUNTIF(C150:T150,"&gt;0")</f>
        <v>1</v>
      </c>
      <c r="W150" s="224">
        <f>U150/V150</f>
        <v>2</v>
      </c>
      <c r="X150" s="170">
        <f>COUNTIF(C150:T150,"&gt;=300")</f>
        <v>0</v>
      </c>
      <c r="Y150" s="155">
        <f>COUNTIF(C150:T150,"&gt;=200")</f>
        <v>0</v>
      </c>
      <c r="Z150" s="155">
        <f>COUNTIF(C150:T150,"&gt;=100")</f>
        <v>0</v>
      </c>
    </row>
    <row r="151" spans="1:26" s="20" customFormat="1" ht="15">
      <c r="A151" s="394" t="s">
        <v>511</v>
      </c>
      <c r="B151" s="74" t="s">
        <v>182</v>
      </c>
      <c r="C151" s="43" t="s">
        <v>42</v>
      </c>
      <c r="D151" s="43" t="s">
        <v>42</v>
      </c>
      <c r="E151" s="43" t="s">
        <v>42</v>
      </c>
      <c r="F151" s="43" t="s">
        <v>42</v>
      </c>
      <c r="G151" s="43" t="s">
        <v>42</v>
      </c>
      <c r="H151" s="393">
        <v>2</v>
      </c>
      <c r="I151" s="43" t="s">
        <v>42</v>
      </c>
      <c r="J151" s="43" t="s">
        <v>42</v>
      </c>
      <c r="K151" s="43" t="s">
        <v>42</v>
      </c>
      <c r="L151" s="43" t="s">
        <v>42</v>
      </c>
      <c r="M151" s="43" t="s">
        <v>42</v>
      </c>
      <c r="N151" s="43" t="s">
        <v>42</v>
      </c>
      <c r="O151" s="43" t="s">
        <v>42</v>
      </c>
      <c r="P151" s="51" t="s">
        <v>42</v>
      </c>
      <c r="Q151" s="141" t="s">
        <v>42</v>
      </c>
      <c r="R151" s="141" t="s">
        <v>42</v>
      </c>
      <c r="S151" s="141" t="s">
        <v>42</v>
      </c>
      <c r="T151" s="141"/>
      <c r="U151" s="14">
        <f>SUM(C151:T151)</f>
        <v>2</v>
      </c>
      <c r="V151" s="16">
        <f>COUNTIF(C151:T151,"&gt;0")</f>
        <v>1</v>
      </c>
      <c r="W151" s="224">
        <f>U151/V151</f>
        <v>2</v>
      </c>
      <c r="X151" s="170">
        <f>COUNTIF(C151:T151,"&gt;=300")</f>
        <v>0</v>
      </c>
      <c r="Y151" s="155">
        <f>COUNTIF(C151:T151,"&gt;=200")</f>
        <v>0</v>
      </c>
      <c r="Z151" s="155">
        <f>COUNTIF(C151:T151,"&gt;=100")</f>
        <v>0</v>
      </c>
    </row>
    <row r="152" spans="1:26" s="20" customFormat="1" ht="15">
      <c r="A152" s="394" t="s">
        <v>519</v>
      </c>
      <c r="B152" s="74" t="s">
        <v>229</v>
      </c>
      <c r="C152" s="43" t="s">
        <v>42</v>
      </c>
      <c r="D152" s="43" t="s">
        <v>42</v>
      </c>
      <c r="E152" s="43" t="s">
        <v>42</v>
      </c>
      <c r="F152" s="43" t="s">
        <v>42</v>
      </c>
      <c r="G152" s="43" t="s">
        <v>42</v>
      </c>
      <c r="H152" s="43" t="s">
        <v>42</v>
      </c>
      <c r="I152" s="43" t="s">
        <v>42</v>
      </c>
      <c r="J152" s="43" t="s">
        <v>42</v>
      </c>
      <c r="K152" s="414">
        <v>2</v>
      </c>
      <c r="L152" s="43" t="s">
        <v>42</v>
      </c>
      <c r="M152" s="43" t="s">
        <v>42</v>
      </c>
      <c r="N152" s="43" t="s">
        <v>42</v>
      </c>
      <c r="O152" s="43" t="s">
        <v>42</v>
      </c>
      <c r="P152" s="51" t="s">
        <v>42</v>
      </c>
      <c r="Q152" s="141" t="s">
        <v>42</v>
      </c>
      <c r="R152" s="141" t="s">
        <v>42</v>
      </c>
      <c r="S152" s="141" t="s">
        <v>42</v>
      </c>
      <c r="T152" s="141"/>
      <c r="U152" s="14">
        <f>SUM(C152:T152)</f>
        <v>2</v>
      </c>
      <c r="V152" s="16">
        <f>COUNTIF(C152:T152,"&gt;0")</f>
        <v>1</v>
      </c>
      <c r="W152" s="224">
        <f>U152/V152</f>
        <v>2</v>
      </c>
      <c r="X152" s="170">
        <f>COUNTIF(C152:T152,"&gt;=300")</f>
        <v>0</v>
      </c>
      <c r="Y152" s="155">
        <f>COUNTIF(C152:T152,"&gt;=200")</f>
        <v>0</v>
      </c>
      <c r="Z152" s="155">
        <f>COUNTIF(C152:T152,"&gt;=100")</f>
        <v>0</v>
      </c>
    </row>
    <row r="153" spans="1:26" s="20" customFormat="1" ht="15">
      <c r="A153" s="394" t="s">
        <v>520</v>
      </c>
      <c r="B153" s="341" t="s">
        <v>472</v>
      </c>
      <c r="C153" s="156" t="s">
        <v>42</v>
      </c>
      <c r="D153" s="156" t="s">
        <v>42</v>
      </c>
      <c r="E153" s="156" t="s">
        <v>42</v>
      </c>
      <c r="F153" s="156" t="s">
        <v>42</v>
      </c>
      <c r="G153" s="156" t="s">
        <v>42</v>
      </c>
      <c r="H153" s="156" t="s">
        <v>42</v>
      </c>
      <c r="I153" s="156" t="s">
        <v>42</v>
      </c>
      <c r="J153" s="156" t="s">
        <v>42</v>
      </c>
      <c r="K153" s="156" t="s">
        <v>42</v>
      </c>
      <c r="L153" s="156" t="s">
        <v>42</v>
      </c>
      <c r="M153" s="156" t="s">
        <v>42</v>
      </c>
      <c r="N153" s="156" t="s">
        <v>42</v>
      </c>
      <c r="O153" s="448">
        <v>2</v>
      </c>
      <c r="P153" s="156" t="s">
        <v>42</v>
      </c>
      <c r="Q153" s="23" t="s">
        <v>42</v>
      </c>
      <c r="R153" s="23" t="s">
        <v>42</v>
      </c>
      <c r="S153" s="23" t="s">
        <v>42</v>
      </c>
      <c r="T153" s="23"/>
      <c r="U153" s="14">
        <f>SUM(C153:T153)</f>
        <v>2</v>
      </c>
      <c r="V153" s="16">
        <f>COUNTIF(C153:T153,"&gt;0")</f>
        <v>1</v>
      </c>
      <c r="W153" s="224">
        <f>U153/V153</f>
        <v>2</v>
      </c>
      <c r="X153" s="170">
        <f>COUNTIF(C153:T153,"&gt;=300")</f>
        <v>0</v>
      </c>
      <c r="Y153" s="155">
        <f>COUNTIF(C153:T153,"&gt;=200")</f>
        <v>0</v>
      </c>
      <c r="Z153" s="155">
        <f>COUNTIF(C153:T153,"&gt;=100")</f>
        <v>0</v>
      </c>
    </row>
    <row r="154" spans="1:26" s="20" customFormat="1" ht="15">
      <c r="A154" s="394" t="s">
        <v>523</v>
      </c>
      <c r="B154" s="296" t="s">
        <v>571</v>
      </c>
      <c r="C154" s="43" t="s">
        <v>42</v>
      </c>
      <c r="D154" s="43" t="s">
        <v>42</v>
      </c>
      <c r="E154" s="43" t="s">
        <v>42</v>
      </c>
      <c r="F154" s="43" t="s">
        <v>42</v>
      </c>
      <c r="G154" s="43" t="s">
        <v>42</v>
      </c>
      <c r="H154" s="43" t="s">
        <v>42</v>
      </c>
      <c r="I154" s="43" t="s">
        <v>42</v>
      </c>
      <c r="J154" s="43" t="s">
        <v>42</v>
      </c>
      <c r="K154" s="43" t="s">
        <v>42</v>
      </c>
      <c r="L154" s="43" t="s">
        <v>42</v>
      </c>
      <c r="M154" s="43" t="s">
        <v>42</v>
      </c>
      <c r="N154" s="43" t="s">
        <v>42</v>
      </c>
      <c r="O154" s="43" t="s">
        <v>42</v>
      </c>
      <c r="P154" s="43" t="s">
        <v>42</v>
      </c>
      <c r="Q154" s="9" t="s">
        <v>42</v>
      </c>
      <c r="R154" s="392">
        <v>2</v>
      </c>
      <c r="S154" s="51" t="s">
        <v>42</v>
      </c>
      <c r="T154" s="392"/>
      <c r="U154" s="14">
        <f>SUM(C154:T154)</f>
        <v>2</v>
      </c>
      <c r="V154" s="16">
        <f>COUNTIF(C154:T154,"&gt;0")</f>
        <v>1</v>
      </c>
      <c r="W154" s="224">
        <f>U154/V154</f>
        <v>2</v>
      </c>
      <c r="X154" s="170">
        <f>COUNTIF(C154:T154,"&gt;=300")</f>
        <v>0</v>
      </c>
      <c r="Y154" s="155">
        <f>COUNTIF(C154:T154,"&gt;=200")</f>
        <v>0</v>
      </c>
      <c r="Z154" s="155">
        <f>COUNTIF(C154:T154,"&gt;=100")</f>
        <v>0</v>
      </c>
    </row>
    <row r="155" spans="1:26" s="20" customFormat="1" ht="15">
      <c r="A155" s="394" t="s">
        <v>524</v>
      </c>
      <c r="B155" s="74" t="s">
        <v>580</v>
      </c>
      <c r="C155" s="43" t="s">
        <v>42</v>
      </c>
      <c r="D155" s="43" t="s">
        <v>42</v>
      </c>
      <c r="E155" s="43" t="s">
        <v>42</v>
      </c>
      <c r="F155" s="43" t="s">
        <v>42</v>
      </c>
      <c r="G155" s="43" t="s">
        <v>42</v>
      </c>
      <c r="H155" s="43" t="s">
        <v>42</v>
      </c>
      <c r="I155" s="43" t="s">
        <v>42</v>
      </c>
      <c r="J155" s="43" t="s">
        <v>42</v>
      </c>
      <c r="K155" s="43" t="s">
        <v>42</v>
      </c>
      <c r="L155" s="43" t="s">
        <v>42</v>
      </c>
      <c r="M155" s="43" t="s">
        <v>42</v>
      </c>
      <c r="N155" s="43" t="s">
        <v>42</v>
      </c>
      <c r="O155" s="43" t="s">
        <v>42</v>
      </c>
      <c r="P155" s="43" t="s">
        <v>42</v>
      </c>
      <c r="Q155" s="9" t="s">
        <v>42</v>
      </c>
      <c r="R155" s="9">
        <v>2</v>
      </c>
      <c r="S155" s="141" t="s">
        <v>42</v>
      </c>
      <c r="T155" s="9"/>
      <c r="U155" s="14">
        <f>SUM(C155:T155)</f>
        <v>2</v>
      </c>
      <c r="V155" s="16">
        <f>COUNTIF(C155:T155,"&gt;0")</f>
        <v>1</v>
      </c>
      <c r="W155" s="224">
        <f>U155/V155</f>
        <v>2</v>
      </c>
      <c r="X155" s="170">
        <f>COUNTIF(C155:T155,"&gt;=300")</f>
        <v>0</v>
      </c>
      <c r="Y155" s="155">
        <f>COUNTIF(C155:T155,"&gt;=200")</f>
        <v>0</v>
      </c>
      <c r="Z155" s="155">
        <f>COUNTIF(C155:T155,"&gt;=100")</f>
        <v>0</v>
      </c>
    </row>
    <row r="156" spans="1:26" s="20" customFormat="1" ht="15">
      <c r="A156" s="394" t="s">
        <v>526</v>
      </c>
      <c r="B156" s="296" t="s">
        <v>98</v>
      </c>
      <c r="C156" s="156" t="s">
        <v>42</v>
      </c>
      <c r="D156" s="156" t="s">
        <v>42</v>
      </c>
      <c r="E156" s="379">
        <v>1</v>
      </c>
      <c r="F156" s="156" t="s">
        <v>42</v>
      </c>
      <c r="G156" s="156" t="s">
        <v>42</v>
      </c>
      <c r="H156" s="156" t="s">
        <v>42</v>
      </c>
      <c r="I156" s="156" t="s">
        <v>42</v>
      </c>
      <c r="J156" s="156" t="s">
        <v>42</v>
      </c>
      <c r="K156" s="156" t="s">
        <v>42</v>
      </c>
      <c r="L156" s="156" t="s">
        <v>42</v>
      </c>
      <c r="M156" s="156" t="s">
        <v>42</v>
      </c>
      <c r="N156" s="156" t="s">
        <v>42</v>
      </c>
      <c r="O156" s="156" t="s">
        <v>42</v>
      </c>
      <c r="P156" s="156" t="s">
        <v>42</v>
      </c>
      <c r="Q156" s="23" t="s">
        <v>42</v>
      </c>
      <c r="R156" s="23" t="s">
        <v>42</v>
      </c>
      <c r="S156" s="156" t="s">
        <v>42</v>
      </c>
      <c r="T156" s="23"/>
      <c r="U156" s="14">
        <f>SUM(C156:T156)</f>
        <v>1</v>
      </c>
      <c r="V156" s="16">
        <f>COUNTIF(C156:T156,"&gt;0")</f>
        <v>1</v>
      </c>
      <c r="W156" s="224">
        <f>U156/V156</f>
        <v>1</v>
      </c>
      <c r="X156" s="170">
        <f>COUNTIF(C156:T156,"&gt;=300")</f>
        <v>0</v>
      </c>
      <c r="Y156" s="155">
        <f>COUNTIF(C156:T156,"&gt;=200")</f>
        <v>0</v>
      </c>
      <c r="Z156" s="155">
        <f>COUNTIF(C156:T156,"&gt;=100")</f>
        <v>0</v>
      </c>
    </row>
    <row r="157" spans="1:26" s="20" customFormat="1" ht="15">
      <c r="A157" s="394" t="s">
        <v>529</v>
      </c>
      <c r="B157" s="210" t="s">
        <v>99</v>
      </c>
      <c r="C157" s="51" t="s">
        <v>42</v>
      </c>
      <c r="D157" s="51" t="s">
        <v>42</v>
      </c>
      <c r="E157" s="393">
        <v>1</v>
      </c>
      <c r="F157" s="51" t="s">
        <v>42</v>
      </c>
      <c r="G157" s="51" t="s">
        <v>42</v>
      </c>
      <c r="H157" s="51" t="s">
        <v>42</v>
      </c>
      <c r="I157" s="51" t="s">
        <v>42</v>
      </c>
      <c r="J157" s="51" t="s">
        <v>42</v>
      </c>
      <c r="K157" s="51" t="s">
        <v>42</v>
      </c>
      <c r="L157" s="43" t="s">
        <v>42</v>
      </c>
      <c r="M157" s="43" t="s">
        <v>42</v>
      </c>
      <c r="N157" s="43" t="s">
        <v>42</v>
      </c>
      <c r="O157" s="43" t="s">
        <v>42</v>
      </c>
      <c r="P157" s="51" t="s">
        <v>42</v>
      </c>
      <c r="Q157" s="141" t="s">
        <v>42</v>
      </c>
      <c r="R157" s="141" t="s">
        <v>42</v>
      </c>
      <c r="S157" s="141" t="s">
        <v>42</v>
      </c>
      <c r="T157" s="141"/>
      <c r="U157" s="14">
        <f>SUM(C157:T157)</f>
        <v>1</v>
      </c>
      <c r="V157" s="16">
        <f>COUNTIF(C157:T157,"&gt;0")</f>
        <v>1</v>
      </c>
      <c r="W157" s="224">
        <f>U157/V157</f>
        <v>1</v>
      </c>
      <c r="X157" s="170">
        <f>COUNTIF(C157:T157,"&gt;=300")</f>
        <v>0</v>
      </c>
      <c r="Y157" s="155">
        <f>COUNTIF(C157:T157,"&gt;=200")</f>
        <v>0</v>
      </c>
      <c r="Z157" s="155">
        <f>COUNTIF(C157:T157,"&gt;=100")</f>
        <v>0</v>
      </c>
    </row>
    <row r="158" spans="1:26" s="20" customFormat="1" ht="15">
      <c r="A158" s="394" t="s">
        <v>530</v>
      </c>
      <c r="B158" s="210" t="s">
        <v>107</v>
      </c>
      <c r="C158" s="51" t="s">
        <v>42</v>
      </c>
      <c r="D158" s="393">
        <v>1</v>
      </c>
      <c r="E158" s="51" t="s">
        <v>42</v>
      </c>
      <c r="F158" s="51" t="s">
        <v>42</v>
      </c>
      <c r="G158" s="51" t="s">
        <v>42</v>
      </c>
      <c r="H158" s="51" t="s">
        <v>42</v>
      </c>
      <c r="I158" s="51" t="s">
        <v>42</v>
      </c>
      <c r="J158" s="51" t="s">
        <v>42</v>
      </c>
      <c r="K158" s="51" t="s">
        <v>42</v>
      </c>
      <c r="L158" s="43" t="s">
        <v>42</v>
      </c>
      <c r="M158" s="43" t="s">
        <v>42</v>
      </c>
      <c r="N158" s="43" t="s">
        <v>42</v>
      </c>
      <c r="O158" s="43" t="s">
        <v>42</v>
      </c>
      <c r="P158" s="51" t="s">
        <v>42</v>
      </c>
      <c r="Q158" s="141" t="s">
        <v>42</v>
      </c>
      <c r="R158" s="141" t="s">
        <v>42</v>
      </c>
      <c r="S158" s="51" t="s">
        <v>42</v>
      </c>
      <c r="T158" s="141"/>
      <c r="U158" s="14">
        <f>SUM(C158:T158)</f>
        <v>1</v>
      </c>
      <c r="V158" s="16">
        <f>COUNTIF(C158:T158,"&gt;0")</f>
        <v>1</v>
      </c>
      <c r="W158" s="224">
        <f>U158/V158</f>
        <v>1</v>
      </c>
      <c r="X158" s="170">
        <f>COUNTIF(C158:T158,"&gt;=300")</f>
        <v>0</v>
      </c>
      <c r="Y158" s="155">
        <f>COUNTIF(C158:T158,"&gt;=200")</f>
        <v>0</v>
      </c>
      <c r="Z158" s="155">
        <f>COUNTIF(C158:T158,"&gt;=100")</f>
        <v>0</v>
      </c>
    </row>
    <row r="159" spans="1:26" s="20" customFormat="1" ht="15">
      <c r="A159" s="394" t="s">
        <v>534</v>
      </c>
      <c r="B159" s="74" t="s">
        <v>179</v>
      </c>
      <c r="C159" s="43" t="s">
        <v>42</v>
      </c>
      <c r="D159" s="43" t="s">
        <v>42</v>
      </c>
      <c r="E159" s="43" t="s">
        <v>42</v>
      </c>
      <c r="F159" s="43" t="s">
        <v>42</v>
      </c>
      <c r="G159" s="43" t="s">
        <v>42</v>
      </c>
      <c r="H159" s="393">
        <v>1</v>
      </c>
      <c r="I159" s="43" t="s">
        <v>42</v>
      </c>
      <c r="J159" s="43" t="s">
        <v>42</v>
      </c>
      <c r="K159" s="43" t="s">
        <v>42</v>
      </c>
      <c r="L159" s="43" t="s">
        <v>42</v>
      </c>
      <c r="M159" s="43" t="s">
        <v>42</v>
      </c>
      <c r="N159" s="43" t="s">
        <v>42</v>
      </c>
      <c r="O159" s="43" t="s">
        <v>42</v>
      </c>
      <c r="P159" s="51" t="s">
        <v>42</v>
      </c>
      <c r="Q159" s="141" t="s">
        <v>42</v>
      </c>
      <c r="R159" s="141" t="s">
        <v>42</v>
      </c>
      <c r="S159" s="141" t="s">
        <v>42</v>
      </c>
      <c r="T159" s="141"/>
      <c r="U159" s="14">
        <f>SUM(C159:T159)</f>
        <v>1</v>
      </c>
      <c r="V159" s="16">
        <f>COUNTIF(C159:T159,"&gt;0")</f>
        <v>1</v>
      </c>
      <c r="W159" s="224">
        <f>U159/V159</f>
        <v>1</v>
      </c>
      <c r="X159" s="170">
        <f>COUNTIF(C159:T159,"&gt;=300")</f>
        <v>0</v>
      </c>
      <c r="Y159" s="155">
        <f>COUNTIF(C159:T159,"&gt;=200")</f>
        <v>0</v>
      </c>
      <c r="Z159" s="155">
        <f>COUNTIF(C159:T159,"&gt;=100")</f>
        <v>0</v>
      </c>
    </row>
    <row r="160" spans="1:26" s="20" customFormat="1" ht="15">
      <c r="A160" s="394" t="s">
        <v>535</v>
      </c>
      <c r="B160" s="74" t="s">
        <v>180</v>
      </c>
      <c r="C160" s="43" t="s">
        <v>42</v>
      </c>
      <c r="D160" s="43" t="s">
        <v>42</v>
      </c>
      <c r="E160" s="43" t="s">
        <v>42</v>
      </c>
      <c r="F160" s="43" t="s">
        <v>42</v>
      </c>
      <c r="G160" s="43" t="s">
        <v>42</v>
      </c>
      <c r="H160" s="393">
        <v>1</v>
      </c>
      <c r="I160" s="43" t="s">
        <v>42</v>
      </c>
      <c r="J160" s="43" t="s">
        <v>42</v>
      </c>
      <c r="K160" s="43" t="s">
        <v>42</v>
      </c>
      <c r="L160" s="43" t="s">
        <v>42</v>
      </c>
      <c r="M160" s="43" t="s">
        <v>42</v>
      </c>
      <c r="N160" s="43" t="s">
        <v>42</v>
      </c>
      <c r="O160" s="43" t="s">
        <v>42</v>
      </c>
      <c r="P160" s="51" t="s">
        <v>42</v>
      </c>
      <c r="Q160" s="141" t="s">
        <v>42</v>
      </c>
      <c r="R160" s="141" t="s">
        <v>42</v>
      </c>
      <c r="S160" s="51" t="s">
        <v>42</v>
      </c>
      <c r="T160" s="141"/>
      <c r="U160" s="14">
        <f>SUM(C160:T160)</f>
        <v>1</v>
      </c>
      <c r="V160" s="16">
        <f>COUNTIF(C160:T160,"&gt;0")</f>
        <v>1</v>
      </c>
      <c r="W160" s="224">
        <f>U160/V160</f>
        <v>1</v>
      </c>
      <c r="X160" s="170">
        <f>COUNTIF(C160:T160,"&gt;=300")</f>
        <v>0</v>
      </c>
      <c r="Y160" s="155">
        <f>COUNTIF(C160:T160,"&gt;=200")</f>
        <v>0</v>
      </c>
      <c r="Z160" s="155">
        <f>COUNTIF(C160:T160,"&gt;=100")</f>
        <v>0</v>
      </c>
    </row>
    <row r="161" spans="1:26" s="20" customFormat="1" ht="15">
      <c r="A161" s="394" t="s">
        <v>536</v>
      </c>
      <c r="B161" s="74" t="s">
        <v>438</v>
      </c>
      <c r="C161" s="43" t="s">
        <v>42</v>
      </c>
      <c r="D161" s="43" t="s">
        <v>42</v>
      </c>
      <c r="E161" s="43" t="s">
        <v>42</v>
      </c>
      <c r="F161" s="43" t="s">
        <v>42</v>
      </c>
      <c r="G161" s="43" t="s">
        <v>42</v>
      </c>
      <c r="H161" s="43" t="s">
        <v>42</v>
      </c>
      <c r="I161" s="43" t="s">
        <v>42</v>
      </c>
      <c r="J161" s="43" t="s">
        <v>42</v>
      </c>
      <c r="K161" s="151" t="s">
        <v>42</v>
      </c>
      <c r="L161" s="43" t="s">
        <v>42</v>
      </c>
      <c r="M161" s="393">
        <v>1</v>
      </c>
      <c r="N161" s="43" t="s">
        <v>42</v>
      </c>
      <c r="O161" s="43" t="s">
        <v>42</v>
      </c>
      <c r="P161" s="51" t="s">
        <v>42</v>
      </c>
      <c r="Q161" s="141" t="s">
        <v>42</v>
      </c>
      <c r="R161" s="141" t="s">
        <v>42</v>
      </c>
      <c r="S161" s="141" t="s">
        <v>42</v>
      </c>
      <c r="T161" s="141"/>
      <c r="U161" s="14">
        <f>SUM(C161:T161)</f>
        <v>1</v>
      </c>
      <c r="V161" s="16">
        <f>COUNTIF(C161:T161,"&gt;0")</f>
        <v>1</v>
      </c>
      <c r="W161" s="224">
        <f>U161/V161</f>
        <v>1</v>
      </c>
      <c r="X161" s="170">
        <f>COUNTIF(C161:T161,"&gt;=300")</f>
        <v>0</v>
      </c>
      <c r="Y161" s="155">
        <f>COUNTIF(C161:T161,"&gt;=200")</f>
        <v>0</v>
      </c>
      <c r="Z161" s="155">
        <f>COUNTIF(C161:T161,"&gt;=100")</f>
        <v>0</v>
      </c>
    </row>
    <row r="162" spans="1:26" s="20" customFormat="1" ht="15">
      <c r="A162" s="394" t="s">
        <v>565</v>
      </c>
      <c r="B162" s="74" t="s">
        <v>441</v>
      </c>
      <c r="C162" s="43" t="s">
        <v>42</v>
      </c>
      <c r="D162" s="43" t="s">
        <v>42</v>
      </c>
      <c r="E162" s="43" t="s">
        <v>42</v>
      </c>
      <c r="F162" s="43" t="s">
        <v>42</v>
      </c>
      <c r="G162" s="43" t="s">
        <v>42</v>
      </c>
      <c r="H162" s="43" t="s">
        <v>42</v>
      </c>
      <c r="I162" s="43" t="s">
        <v>42</v>
      </c>
      <c r="J162" s="43" t="s">
        <v>42</v>
      </c>
      <c r="K162" s="151" t="s">
        <v>42</v>
      </c>
      <c r="L162" s="43" t="s">
        <v>42</v>
      </c>
      <c r="M162" s="393">
        <v>1</v>
      </c>
      <c r="N162" s="43" t="s">
        <v>42</v>
      </c>
      <c r="O162" s="43" t="s">
        <v>42</v>
      </c>
      <c r="P162" s="51" t="s">
        <v>42</v>
      </c>
      <c r="Q162" s="141" t="s">
        <v>42</v>
      </c>
      <c r="R162" s="141" t="s">
        <v>42</v>
      </c>
      <c r="S162" s="141" t="s">
        <v>42</v>
      </c>
      <c r="T162" s="141"/>
      <c r="U162" s="14">
        <f>SUM(C162:T162)</f>
        <v>1</v>
      </c>
      <c r="V162" s="16">
        <f>COUNTIF(C162:T162,"&gt;0")</f>
        <v>1</v>
      </c>
      <c r="W162" s="224">
        <f>U162/V162</f>
        <v>1</v>
      </c>
      <c r="X162" s="170">
        <f>COUNTIF(C162:T162,"&gt;=300")</f>
        <v>0</v>
      </c>
      <c r="Y162" s="155">
        <f>COUNTIF(C162:T162,"&gt;=200")</f>
        <v>0</v>
      </c>
      <c r="Z162" s="155">
        <f>COUNTIF(C162:T162,"&gt;=100")</f>
        <v>0</v>
      </c>
    </row>
    <row r="163" spans="1:26" s="20" customFormat="1" ht="15">
      <c r="A163" s="394" t="s">
        <v>566</v>
      </c>
      <c r="B163" s="210" t="s">
        <v>123</v>
      </c>
      <c r="C163" s="51">
        <v>0</v>
      </c>
      <c r="D163" s="51" t="s">
        <v>42</v>
      </c>
      <c r="E163" s="51" t="s">
        <v>42</v>
      </c>
      <c r="F163" s="51" t="s">
        <v>42</v>
      </c>
      <c r="G163" s="51" t="s">
        <v>42</v>
      </c>
      <c r="H163" s="51" t="s">
        <v>42</v>
      </c>
      <c r="I163" s="51" t="s">
        <v>42</v>
      </c>
      <c r="J163" s="51" t="s">
        <v>42</v>
      </c>
      <c r="K163" s="51" t="s">
        <v>42</v>
      </c>
      <c r="L163" s="43" t="s">
        <v>42</v>
      </c>
      <c r="M163" s="43" t="s">
        <v>42</v>
      </c>
      <c r="N163" s="43" t="s">
        <v>42</v>
      </c>
      <c r="O163" s="43" t="s">
        <v>42</v>
      </c>
      <c r="P163" s="51" t="s">
        <v>42</v>
      </c>
      <c r="Q163" s="141" t="s">
        <v>42</v>
      </c>
      <c r="R163" s="141" t="s">
        <v>42</v>
      </c>
      <c r="S163" s="141" t="s">
        <v>42</v>
      </c>
      <c r="T163" s="141"/>
      <c r="U163" s="14">
        <f>SUM(C163:T163)</f>
        <v>0</v>
      </c>
      <c r="V163" s="16">
        <f>COUNTIF(C163:T163,"&gt;0")</f>
        <v>0</v>
      </c>
      <c r="W163" s="224" t="e">
        <f>U163/V163</f>
        <v>#DIV/0!</v>
      </c>
      <c r="X163" s="170">
        <f>COUNTIF(C163:T163,"&gt;=300")</f>
        <v>0</v>
      </c>
      <c r="Y163" s="155">
        <f>COUNTIF(C163:T163,"&gt;=200")</f>
        <v>0</v>
      </c>
      <c r="Z163" s="155">
        <f>COUNTIF(C163:T163,"&gt;=100")</f>
        <v>0</v>
      </c>
    </row>
    <row r="164" spans="1:26" s="20" customFormat="1" ht="15">
      <c r="A164" s="394" t="s">
        <v>567</v>
      </c>
      <c r="B164" s="74" t="s">
        <v>39</v>
      </c>
      <c r="C164" s="43" t="s">
        <v>42</v>
      </c>
      <c r="D164" s="43" t="s">
        <v>42</v>
      </c>
      <c r="E164" s="43" t="s">
        <v>42</v>
      </c>
      <c r="F164" s="43" t="s">
        <v>42</v>
      </c>
      <c r="G164" s="43">
        <v>0</v>
      </c>
      <c r="H164" s="43" t="s">
        <v>42</v>
      </c>
      <c r="I164" s="43" t="s">
        <v>42</v>
      </c>
      <c r="J164" s="43" t="s">
        <v>42</v>
      </c>
      <c r="K164" s="43" t="s">
        <v>42</v>
      </c>
      <c r="L164" s="43" t="s">
        <v>42</v>
      </c>
      <c r="M164" s="43" t="s">
        <v>42</v>
      </c>
      <c r="N164" s="43" t="s">
        <v>42</v>
      </c>
      <c r="O164" s="43" t="s">
        <v>42</v>
      </c>
      <c r="P164" s="51" t="s">
        <v>42</v>
      </c>
      <c r="Q164" s="141" t="s">
        <v>42</v>
      </c>
      <c r="R164" s="141" t="s">
        <v>42</v>
      </c>
      <c r="S164" s="51" t="s">
        <v>42</v>
      </c>
      <c r="T164" s="141"/>
      <c r="U164" s="14">
        <f>SUM(C164:T164)</f>
        <v>0</v>
      </c>
      <c r="V164" s="16">
        <f>COUNTIF(C164:T164,"&gt;0")</f>
        <v>0</v>
      </c>
      <c r="W164" s="224" t="e">
        <f>U164/V164</f>
        <v>#DIV/0!</v>
      </c>
      <c r="X164" s="170">
        <f>COUNTIF(C164:T164,"&gt;=300")</f>
        <v>0</v>
      </c>
      <c r="Y164" s="155">
        <f>COUNTIF(C164:T164,"&gt;=200")</f>
        <v>0</v>
      </c>
      <c r="Z164" s="155">
        <f>COUNTIF(C164:T164,"&gt;=100")</f>
        <v>0</v>
      </c>
    </row>
    <row r="165" spans="1:26" s="20" customFormat="1" ht="15">
      <c r="A165" s="394" t="s">
        <v>568</v>
      </c>
      <c r="B165" s="74" t="s">
        <v>157</v>
      </c>
      <c r="C165" s="43" t="s">
        <v>42</v>
      </c>
      <c r="D165" s="43" t="s">
        <v>42</v>
      </c>
      <c r="E165" s="43" t="s">
        <v>42</v>
      </c>
      <c r="F165" s="43" t="s">
        <v>42</v>
      </c>
      <c r="G165" s="43" t="s">
        <v>42</v>
      </c>
      <c r="H165" s="43" t="s">
        <v>42</v>
      </c>
      <c r="I165" s="43">
        <v>0</v>
      </c>
      <c r="J165" s="43" t="s">
        <v>42</v>
      </c>
      <c r="K165" s="43" t="s">
        <v>42</v>
      </c>
      <c r="L165" s="43" t="s">
        <v>42</v>
      </c>
      <c r="M165" s="43" t="s">
        <v>42</v>
      </c>
      <c r="N165" s="43" t="s">
        <v>42</v>
      </c>
      <c r="O165" s="43" t="s">
        <v>42</v>
      </c>
      <c r="P165" s="51" t="s">
        <v>42</v>
      </c>
      <c r="Q165" s="141" t="s">
        <v>42</v>
      </c>
      <c r="R165" s="141" t="s">
        <v>42</v>
      </c>
      <c r="S165" s="141" t="s">
        <v>42</v>
      </c>
      <c r="T165" s="141"/>
      <c r="U165" s="14">
        <f>SUM(C165:T165)</f>
        <v>0</v>
      </c>
      <c r="V165" s="16">
        <f>COUNTIF(C165:T165,"&gt;0")</f>
        <v>0</v>
      </c>
      <c r="W165" s="224" t="e">
        <f>U165/V165</f>
        <v>#DIV/0!</v>
      </c>
      <c r="X165" s="170">
        <f>COUNTIF(C165:T165,"&gt;=300")</f>
        <v>0</v>
      </c>
      <c r="Y165" s="155">
        <f>COUNTIF(C165:T165,"&gt;=200")</f>
        <v>0</v>
      </c>
      <c r="Z165" s="155">
        <f>COUNTIF(C165:T165,"&gt;=100")</f>
        <v>0</v>
      </c>
    </row>
    <row r="166" spans="1:26" s="20" customFormat="1" ht="15">
      <c r="A166" s="394" t="s">
        <v>573</v>
      </c>
      <c r="B166" s="296" t="s">
        <v>317</v>
      </c>
      <c r="C166" s="156" t="s">
        <v>42</v>
      </c>
      <c r="D166" s="156" t="s">
        <v>42</v>
      </c>
      <c r="E166" s="156" t="s">
        <v>42</v>
      </c>
      <c r="F166" s="156" t="s">
        <v>42</v>
      </c>
      <c r="G166" s="156" t="s">
        <v>42</v>
      </c>
      <c r="H166" s="156">
        <v>0</v>
      </c>
      <c r="I166" s="156" t="s">
        <v>42</v>
      </c>
      <c r="J166" s="156" t="s">
        <v>42</v>
      </c>
      <c r="K166" s="156" t="s">
        <v>42</v>
      </c>
      <c r="L166" s="156" t="s">
        <v>42</v>
      </c>
      <c r="M166" s="156" t="s">
        <v>42</v>
      </c>
      <c r="N166" s="156" t="s">
        <v>42</v>
      </c>
      <c r="O166" s="156" t="s">
        <v>42</v>
      </c>
      <c r="P166" s="156" t="s">
        <v>42</v>
      </c>
      <c r="Q166" s="23" t="s">
        <v>42</v>
      </c>
      <c r="R166" s="23" t="s">
        <v>42</v>
      </c>
      <c r="S166" s="156" t="s">
        <v>42</v>
      </c>
      <c r="T166" s="23"/>
      <c r="U166" s="14">
        <f>SUM(C166:T166)</f>
        <v>0</v>
      </c>
      <c r="V166" s="16">
        <f>COUNTIF(C166:T166,"&gt;0")</f>
        <v>0</v>
      </c>
      <c r="W166" s="224" t="e">
        <f>U166/V166</f>
        <v>#DIV/0!</v>
      </c>
      <c r="X166" s="170">
        <f>COUNTIF(C166:T166,"&gt;=300")</f>
        <v>0</v>
      </c>
      <c r="Y166" s="155">
        <f>COUNTIF(C166:T166,"&gt;=200")</f>
        <v>0</v>
      </c>
      <c r="Z166" s="155">
        <f>COUNTIF(C166:T166,"&gt;=100")</f>
        <v>0</v>
      </c>
    </row>
    <row r="167" spans="1:26" s="20" customFormat="1" ht="15">
      <c r="A167" s="394" t="s">
        <v>576</v>
      </c>
      <c r="B167" s="74" t="s">
        <v>340</v>
      </c>
      <c r="C167" s="43" t="s">
        <v>42</v>
      </c>
      <c r="D167" s="43" t="s">
        <v>42</v>
      </c>
      <c r="E167" s="43" t="s">
        <v>42</v>
      </c>
      <c r="F167" s="43" t="s">
        <v>42</v>
      </c>
      <c r="G167" s="43" t="s">
        <v>42</v>
      </c>
      <c r="H167" s="43" t="s">
        <v>42</v>
      </c>
      <c r="I167" s="43" t="s">
        <v>42</v>
      </c>
      <c r="J167" s="43" t="s">
        <v>42</v>
      </c>
      <c r="K167" s="151">
        <v>0</v>
      </c>
      <c r="L167" s="43" t="s">
        <v>42</v>
      </c>
      <c r="M167" s="43" t="s">
        <v>42</v>
      </c>
      <c r="N167" s="43" t="s">
        <v>42</v>
      </c>
      <c r="O167" s="43" t="s">
        <v>42</v>
      </c>
      <c r="P167" s="51" t="s">
        <v>42</v>
      </c>
      <c r="Q167" s="141" t="s">
        <v>42</v>
      </c>
      <c r="R167" s="141" t="s">
        <v>42</v>
      </c>
      <c r="S167" s="141" t="s">
        <v>42</v>
      </c>
      <c r="T167" s="141"/>
      <c r="U167" s="14">
        <f>SUM(C167:T167)</f>
        <v>0</v>
      </c>
      <c r="V167" s="16">
        <f>COUNTIF(C167:T167,"&gt;0")</f>
        <v>0</v>
      </c>
      <c r="W167" s="224" t="e">
        <f>U167/V167</f>
        <v>#DIV/0!</v>
      </c>
      <c r="X167" s="170">
        <f>COUNTIF(C167:T167,"&gt;=300")</f>
        <v>0</v>
      </c>
      <c r="Y167" s="155">
        <f>COUNTIF(C167:T167,"&gt;=200")</f>
        <v>0</v>
      </c>
      <c r="Z167" s="155">
        <f>COUNTIF(C167:T167,"&gt;=100")</f>
        <v>0</v>
      </c>
    </row>
    <row r="168" spans="1:26" s="20" customFormat="1" ht="15">
      <c r="A168" s="394" t="s">
        <v>577</v>
      </c>
      <c r="B168" s="74" t="s">
        <v>431</v>
      </c>
      <c r="C168" s="43" t="s">
        <v>42</v>
      </c>
      <c r="D168" s="43" t="s">
        <v>42</v>
      </c>
      <c r="E168" s="43" t="s">
        <v>42</v>
      </c>
      <c r="F168" s="43" t="s">
        <v>42</v>
      </c>
      <c r="G168" s="43" t="s">
        <v>42</v>
      </c>
      <c r="H168" s="43" t="s">
        <v>42</v>
      </c>
      <c r="I168" s="43" t="s">
        <v>42</v>
      </c>
      <c r="J168" s="43" t="s">
        <v>42</v>
      </c>
      <c r="K168" s="43" t="s">
        <v>42</v>
      </c>
      <c r="L168" s="43" t="s">
        <v>42</v>
      </c>
      <c r="M168" s="43">
        <v>0</v>
      </c>
      <c r="N168" s="43" t="s">
        <v>42</v>
      </c>
      <c r="O168" s="43" t="s">
        <v>42</v>
      </c>
      <c r="P168" s="51" t="s">
        <v>42</v>
      </c>
      <c r="Q168" s="141" t="s">
        <v>42</v>
      </c>
      <c r="R168" s="141" t="s">
        <v>42</v>
      </c>
      <c r="S168" s="51" t="s">
        <v>42</v>
      </c>
      <c r="T168" s="141"/>
      <c r="U168" s="14">
        <f>SUM(C168:T168)</f>
        <v>0</v>
      </c>
      <c r="V168" s="16">
        <f>COUNTIF(C168:T168,"&gt;0")</f>
        <v>0</v>
      </c>
      <c r="W168" s="224" t="e">
        <f>U168/V168</f>
        <v>#DIV/0!</v>
      </c>
      <c r="X168" s="170">
        <f>COUNTIF(C168:T168,"&gt;=300")</f>
        <v>0</v>
      </c>
      <c r="Y168" s="155">
        <f>COUNTIF(C168:T168,"&gt;=200")</f>
        <v>0</v>
      </c>
      <c r="Z168" s="155">
        <f>COUNTIF(C168:T168,"&gt;=100")</f>
        <v>0</v>
      </c>
    </row>
    <row r="169" spans="1:26" s="20" customFormat="1" ht="15">
      <c r="A169" s="394" t="s">
        <v>581</v>
      </c>
      <c r="B169" s="296" t="s">
        <v>444</v>
      </c>
      <c r="C169" s="156" t="s">
        <v>42</v>
      </c>
      <c r="D169" s="156" t="s">
        <v>42</v>
      </c>
      <c r="E169" s="156" t="s">
        <v>42</v>
      </c>
      <c r="F169" s="156" t="s">
        <v>42</v>
      </c>
      <c r="G169" s="156" t="s">
        <v>42</v>
      </c>
      <c r="H169" s="156" t="s">
        <v>42</v>
      </c>
      <c r="I169" s="156" t="s">
        <v>42</v>
      </c>
      <c r="J169" s="156" t="s">
        <v>42</v>
      </c>
      <c r="K169" s="282" t="s">
        <v>42</v>
      </c>
      <c r="L169" s="156" t="s">
        <v>42</v>
      </c>
      <c r="M169" s="156">
        <v>0</v>
      </c>
      <c r="N169" s="156" t="s">
        <v>42</v>
      </c>
      <c r="O169" s="156" t="s">
        <v>42</v>
      </c>
      <c r="P169" s="156" t="s">
        <v>42</v>
      </c>
      <c r="Q169" s="23" t="s">
        <v>42</v>
      </c>
      <c r="R169" s="23" t="s">
        <v>42</v>
      </c>
      <c r="S169" s="156" t="s">
        <v>42</v>
      </c>
      <c r="T169" s="23"/>
      <c r="U169" s="14">
        <f>SUM(C169:T169)</f>
        <v>0</v>
      </c>
      <c r="V169" s="16">
        <f>COUNTIF(C169:T169,"&gt;0")</f>
        <v>0</v>
      </c>
      <c r="W169" s="224" t="e">
        <f>U169/V169</f>
        <v>#DIV/0!</v>
      </c>
      <c r="X169" s="170">
        <f>COUNTIF(C169:T169,"&gt;=300")</f>
        <v>0</v>
      </c>
      <c r="Y169" s="155">
        <f>COUNTIF(C169:T169,"&gt;=200")</f>
        <v>0</v>
      </c>
      <c r="Z169" s="155">
        <f>COUNTIF(C169:T169,"&gt;=100")</f>
        <v>0</v>
      </c>
    </row>
    <row r="170" spans="1:26" s="20" customFormat="1" ht="15">
      <c r="A170" s="394" t="s">
        <v>611</v>
      </c>
      <c r="B170" s="74" t="s">
        <v>491</v>
      </c>
      <c r="C170" s="43" t="s">
        <v>42</v>
      </c>
      <c r="D170" s="43" t="s">
        <v>42</v>
      </c>
      <c r="E170" s="43" t="s">
        <v>42</v>
      </c>
      <c r="F170" s="43" t="s">
        <v>42</v>
      </c>
      <c r="G170" s="43" t="s">
        <v>42</v>
      </c>
      <c r="H170" s="43" t="s">
        <v>42</v>
      </c>
      <c r="I170" s="43" t="s">
        <v>42</v>
      </c>
      <c r="J170" s="43" t="s">
        <v>42</v>
      </c>
      <c r="K170" s="280" t="s">
        <v>42</v>
      </c>
      <c r="L170" s="43" t="s">
        <v>42</v>
      </c>
      <c r="M170" s="43" t="s">
        <v>42</v>
      </c>
      <c r="N170" s="43" t="s">
        <v>42</v>
      </c>
      <c r="O170" s="43">
        <v>0</v>
      </c>
      <c r="P170" s="43" t="s">
        <v>42</v>
      </c>
      <c r="Q170" s="9" t="s">
        <v>42</v>
      </c>
      <c r="R170" s="9" t="s">
        <v>42</v>
      </c>
      <c r="S170" s="51" t="s">
        <v>42</v>
      </c>
      <c r="T170" s="9"/>
      <c r="U170" s="14">
        <f>SUM(C170:T170)</f>
        <v>0</v>
      </c>
      <c r="V170" s="16">
        <f>COUNTIF(C170:T170,"&gt;0")</f>
        <v>0</v>
      </c>
      <c r="W170" s="224" t="e">
        <f>U170/V170</f>
        <v>#DIV/0!</v>
      </c>
      <c r="X170" s="170">
        <f>COUNTIF(C170:T170,"&gt;=300")</f>
        <v>0</v>
      </c>
      <c r="Y170" s="155">
        <f>COUNTIF(C170:T170,"&gt;=200")</f>
        <v>0</v>
      </c>
      <c r="Z170" s="155">
        <f>COUNTIF(C170:T170,"&gt;=100")</f>
        <v>0</v>
      </c>
    </row>
    <row r="171" spans="1:26" s="20" customFormat="1" ht="15">
      <c r="A171" s="394" t="s">
        <v>629</v>
      </c>
      <c r="B171" s="74" t="s">
        <v>500</v>
      </c>
      <c r="C171" s="43" t="s">
        <v>42</v>
      </c>
      <c r="D171" s="43" t="s">
        <v>42</v>
      </c>
      <c r="E171" s="43" t="s">
        <v>42</v>
      </c>
      <c r="F171" s="43" t="s">
        <v>42</v>
      </c>
      <c r="G171" s="43" t="s">
        <v>42</v>
      </c>
      <c r="H171" s="43" t="s">
        <v>42</v>
      </c>
      <c r="I171" s="43" t="s">
        <v>42</v>
      </c>
      <c r="J171" s="43" t="s">
        <v>42</v>
      </c>
      <c r="K171" s="280" t="s">
        <v>42</v>
      </c>
      <c r="L171" s="43" t="s">
        <v>42</v>
      </c>
      <c r="M171" s="43" t="s">
        <v>42</v>
      </c>
      <c r="N171" s="43" t="s">
        <v>42</v>
      </c>
      <c r="O171" s="43" t="s">
        <v>42</v>
      </c>
      <c r="P171" s="43">
        <v>0</v>
      </c>
      <c r="Q171" s="9" t="s">
        <v>42</v>
      </c>
      <c r="R171" s="9" t="s">
        <v>42</v>
      </c>
      <c r="S171" s="51" t="s">
        <v>42</v>
      </c>
      <c r="T171" s="9"/>
      <c r="U171" s="14">
        <f>SUM(C171:T171)</f>
        <v>0</v>
      </c>
      <c r="V171" s="16">
        <f>COUNTIF(C171:T171,"&gt;0")</f>
        <v>0</v>
      </c>
      <c r="W171" s="224" t="e">
        <f>U171/V171</f>
        <v>#DIV/0!</v>
      </c>
      <c r="X171" s="170">
        <f>COUNTIF(C171:T171,"&gt;=300")</f>
        <v>0</v>
      </c>
      <c r="Y171" s="155">
        <f>COUNTIF(C171:T171,"&gt;=200")</f>
        <v>0</v>
      </c>
      <c r="Z171" s="155">
        <f>COUNTIF(C171:T171,"&gt;=100")</f>
        <v>0</v>
      </c>
    </row>
    <row r="172" spans="1:26" s="20" customFormat="1" ht="15">
      <c r="A172" s="394" t="s">
        <v>631</v>
      </c>
      <c r="B172" s="74" t="s">
        <v>509</v>
      </c>
      <c r="C172" s="43" t="s">
        <v>42</v>
      </c>
      <c r="D172" s="43" t="s">
        <v>42</v>
      </c>
      <c r="E172" s="43" t="s">
        <v>42</v>
      </c>
      <c r="F172" s="43" t="s">
        <v>42</v>
      </c>
      <c r="G172" s="43" t="s">
        <v>42</v>
      </c>
      <c r="H172" s="43" t="s">
        <v>42</v>
      </c>
      <c r="I172" s="43" t="s">
        <v>42</v>
      </c>
      <c r="J172" s="43" t="s">
        <v>42</v>
      </c>
      <c r="K172" s="280" t="s">
        <v>42</v>
      </c>
      <c r="L172" s="43" t="s">
        <v>42</v>
      </c>
      <c r="M172" s="43" t="s">
        <v>42</v>
      </c>
      <c r="N172" s="43" t="s">
        <v>42</v>
      </c>
      <c r="O172" s="43" t="s">
        <v>42</v>
      </c>
      <c r="P172" s="43">
        <v>0</v>
      </c>
      <c r="Q172" s="9" t="s">
        <v>42</v>
      </c>
      <c r="R172" s="9" t="s">
        <v>42</v>
      </c>
      <c r="S172" s="51" t="s">
        <v>42</v>
      </c>
      <c r="T172" s="9"/>
      <c r="U172" s="14">
        <f>SUM(C172:T172)</f>
        <v>0</v>
      </c>
      <c r="V172" s="16">
        <f>COUNTIF(C172:T172,"&gt;0")</f>
        <v>0</v>
      </c>
      <c r="W172" s="224" t="e">
        <f>U172/V172</f>
        <v>#DIV/0!</v>
      </c>
      <c r="X172" s="170">
        <f>COUNTIF(C172:T172,"&gt;=300")</f>
        <v>0</v>
      </c>
      <c r="Y172" s="155">
        <f>COUNTIF(C172:T172,"&gt;=200")</f>
        <v>0</v>
      </c>
      <c r="Z172" s="155">
        <f>COUNTIF(C172:T172,"&gt;=100")</f>
        <v>0</v>
      </c>
    </row>
    <row r="173" spans="1:26" s="20" customFormat="1" ht="15">
      <c r="A173" s="394" t="s">
        <v>634</v>
      </c>
      <c r="B173" s="210" t="s">
        <v>122</v>
      </c>
      <c r="C173" s="51">
        <v>0</v>
      </c>
      <c r="D173" s="51" t="s">
        <v>42</v>
      </c>
      <c r="E173" s="51" t="s">
        <v>42</v>
      </c>
      <c r="F173" s="51" t="s">
        <v>42</v>
      </c>
      <c r="G173" s="51" t="s">
        <v>42</v>
      </c>
      <c r="H173" s="51" t="s">
        <v>42</v>
      </c>
      <c r="I173" s="51" t="s">
        <v>42</v>
      </c>
      <c r="J173" s="51" t="s">
        <v>42</v>
      </c>
      <c r="K173" s="319" t="s">
        <v>42</v>
      </c>
      <c r="L173" s="9" t="s">
        <v>42</v>
      </c>
      <c r="M173" s="9" t="s">
        <v>42</v>
      </c>
      <c r="N173" s="141" t="s">
        <v>42</v>
      </c>
      <c r="O173" s="141" t="s">
        <v>42</v>
      </c>
      <c r="P173" s="141" t="s">
        <v>42</v>
      </c>
      <c r="Q173" s="9" t="s">
        <v>42</v>
      </c>
      <c r="R173" s="9" t="s">
        <v>42</v>
      </c>
      <c r="S173" s="141" t="s">
        <v>42</v>
      </c>
      <c r="T173" s="9"/>
      <c r="U173" s="14">
        <f>SUM(C173:T173)</f>
        <v>0</v>
      </c>
      <c r="V173" s="16">
        <f>COUNTIF(C173:T173,"&gt;0")</f>
        <v>0</v>
      </c>
      <c r="W173" s="224" t="e">
        <f>U173/V173</f>
        <v>#DIV/0!</v>
      </c>
      <c r="X173" s="170">
        <f>COUNTIF(C173:T173,"&gt;=300")</f>
        <v>0</v>
      </c>
      <c r="Y173" s="155">
        <f>COUNTIF(C173:T173,"&gt;=200")</f>
        <v>0</v>
      </c>
      <c r="Z173" s="155">
        <f>COUNTIF(C173:T173,"&gt;=100")</f>
        <v>0</v>
      </c>
    </row>
    <row r="174" spans="2:26" ht="17.25">
      <c r="B174" s="226"/>
      <c r="C174" s="5" t="s">
        <v>45</v>
      </c>
      <c r="D174" s="5" t="s">
        <v>46</v>
      </c>
      <c r="E174" s="5" t="s">
        <v>47</v>
      </c>
      <c r="F174" s="5" t="s">
        <v>48</v>
      </c>
      <c r="G174" s="5" t="s">
        <v>49</v>
      </c>
      <c r="H174" s="5" t="s">
        <v>149</v>
      </c>
      <c r="I174" s="5" t="s">
        <v>151</v>
      </c>
      <c r="J174" s="5" t="s">
        <v>191</v>
      </c>
      <c r="K174" s="5" t="s">
        <v>228</v>
      </c>
      <c r="L174" s="5" t="s">
        <v>349</v>
      </c>
      <c r="M174" s="5" t="s">
        <v>413</v>
      </c>
      <c r="N174" s="5" t="s">
        <v>448</v>
      </c>
      <c r="O174" s="5" t="s">
        <v>466</v>
      </c>
      <c r="P174" s="5" t="s">
        <v>496</v>
      </c>
      <c r="Q174" s="5" t="s">
        <v>517</v>
      </c>
      <c r="R174" s="5" t="s">
        <v>564</v>
      </c>
      <c r="S174" s="5" t="s">
        <v>605</v>
      </c>
      <c r="T174" s="5" t="s">
        <v>614</v>
      </c>
      <c r="U174" s="28" t="s">
        <v>50</v>
      </c>
      <c r="V174" s="16">
        <f>COUNTIF(C174:T174,"&gt;0")</f>
        <v>0</v>
      </c>
      <c r="W174" s="168" t="s">
        <v>227</v>
      </c>
      <c r="X174" s="31"/>
      <c r="Y174" s="31"/>
      <c r="Z174" s="6"/>
    </row>
    <row r="175" spans="2:26" ht="17.25">
      <c r="B175" s="30" t="s">
        <v>139</v>
      </c>
      <c r="C175" s="275">
        <f aca="true" t="shared" si="0" ref="C175:J175">SUM(C4:C109)</f>
        <v>1711</v>
      </c>
      <c r="D175" s="275">
        <f t="shared" si="0"/>
        <v>1188</v>
      </c>
      <c r="E175" s="275">
        <f t="shared" si="0"/>
        <v>1577</v>
      </c>
      <c r="F175" s="276">
        <f t="shared" si="0"/>
        <v>1803</v>
      </c>
      <c r="G175" s="275">
        <f t="shared" si="0"/>
        <v>1681</v>
      </c>
      <c r="H175" s="275">
        <f t="shared" si="0"/>
        <v>1487</v>
      </c>
      <c r="I175" s="275">
        <f t="shared" si="0"/>
        <v>1345</v>
      </c>
      <c r="J175" s="275">
        <f t="shared" si="0"/>
        <v>1134</v>
      </c>
      <c r="K175" s="275">
        <f>SUM(K4:K109)</f>
        <v>1593</v>
      </c>
      <c r="L175" s="275">
        <f aca="true" t="shared" si="1" ref="L175:S175">SUM(L4:L173)</f>
        <v>1660</v>
      </c>
      <c r="M175" s="275">
        <f t="shared" si="1"/>
        <v>1247</v>
      </c>
      <c r="N175" s="275">
        <f t="shared" si="1"/>
        <v>1501</v>
      </c>
      <c r="O175" s="277">
        <f t="shared" si="1"/>
        <v>1054</v>
      </c>
      <c r="P175" s="438">
        <f t="shared" si="1"/>
        <v>1055</v>
      </c>
      <c r="Q175" s="438">
        <f t="shared" si="1"/>
        <v>1238</v>
      </c>
      <c r="R175" s="303">
        <f t="shared" si="1"/>
        <v>1413</v>
      </c>
      <c r="S175" s="303">
        <f t="shared" si="1"/>
        <v>133</v>
      </c>
      <c r="T175" s="303">
        <f>SUM(T4:T173)</f>
        <v>1421</v>
      </c>
      <c r="U175" s="297">
        <f>SUM(C175:T175)</f>
        <v>24241</v>
      </c>
      <c r="V175" s="29">
        <v>18</v>
      </c>
      <c r="W175" s="274">
        <f>U175/V175</f>
        <v>1346.7222222222222</v>
      </c>
      <c r="X175" s="403">
        <f>SUM(X4:X173)</f>
        <v>2</v>
      </c>
      <c r="Y175" s="403">
        <f>SUM(Y4:Y173)</f>
        <v>20</v>
      </c>
      <c r="Z175" s="403">
        <f>SUM(Z4:Z173)</f>
        <v>95</v>
      </c>
    </row>
    <row r="176" spans="2:28" ht="15">
      <c r="B176" s="122" t="s">
        <v>283</v>
      </c>
      <c r="C176" s="5">
        <f>COUNTIF(C4:C109,"&gt;0")</f>
        <v>24</v>
      </c>
      <c r="D176" s="4">
        <f aca="true" t="shared" si="2" ref="D176:K176">COUNTIF(D4:D109,"&gt;0")</f>
        <v>21</v>
      </c>
      <c r="E176" s="4">
        <f t="shared" si="2"/>
        <v>19</v>
      </c>
      <c r="F176" s="4">
        <f t="shared" si="2"/>
        <v>22</v>
      </c>
      <c r="G176" s="5">
        <f t="shared" si="2"/>
        <v>20</v>
      </c>
      <c r="H176" s="362">
        <f t="shared" si="2"/>
        <v>19</v>
      </c>
      <c r="I176" s="4">
        <f t="shared" si="2"/>
        <v>20</v>
      </c>
      <c r="J176" s="4">
        <f t="shared" si="2"/>
        <v>22</v>
      </c>
      <c r="K176" s="5">
        <f t="shared" si="2"/>
        <v>21</v>
      </c>
      <c r="L176" s="5">
        <f aca="true" t="shared" si="3" ref="L176:S176">COUNTIF(L4:L173,"&gt;0")</f>
        <v>23</v>
      </c>
      <c r="M176" s="123">
        <f t="shared" si="3"/>
        <v>28</v>
      </c>
      <c r="N176" s="5">
        <f t="shared" si="3"/>
        <v>22</v>
      </c>
      <c r="O176" s="5">
        <f t="shared" si="3"/>
        <v>25</v>
      </c>
      <c r="P176" s="384">
        <f t="shared" si="3"/>
        <v>19</v>
      </c>
      <c r="Q176" s="5">
        <f t="shared" si="3"/>
        <v>20</v>
      </c>
      <c r="R176" s="304">
        <f t="shared" si="3"/>
        <v>24</v>
      </c>
      <c r="S176" s="304">
        <f t="shared" si="3"/>
        <v>14</v>
      </c>
      <c r="T176" s="304">
        <f>COUNTIF(T4:T173,"&gt;0")</f>
        <v>19</v>
      </c>
      <c r="Z176" s="188" t="s">
        <v>334</v>
      </c>
      <c r="AA176" s="189"/>
      <c r="AB176" s="190"/>
    </row>
    <row r="177" spans="24:28" ht="15">
      <c r="X177" s="287"/>
      <c r="Y177" s="185" t="s">
        <v>335</v>
      </c>
      <c r="Z177" s="186"/>
      <c r="AA177" s="186"/>
      <c r="AB177" s="187"/>
    </row>
    <row r="178" spans="24:27" ht="15">
      <c r="X178" s="289" t="s">
        <v>429</v>
      </c>
      <c r="Y178" s="290"/>
      <c r="Z178" s="291"/>
      <c r="AA178" s="292"/>
    </row>
    <row r="179" ht="15">
      <c r="X179" s="288"/>
    </row>
  </sheetData>
  <sheetProtection/>
  <mergeCells count="5">
    <mergeCell ref="U2:W2"/>
    <mergeCell ref="C2:M2"/>
    <mergeCell ref="X2:Z2"/>
    <mergeCell ref="AA3:AC3"/>
    <mergeCell ref="B1:T1"/>
  </mergeCells>
  <conditionalFormatting sqref="X4:X173">
    <cfRule type="top10" priority="166" dxfId="53" stopIfTrue="1" rank="1"/>
  </conditionalFormatting>
  <conditionalFormatting sqref="U4:U173">
    <cfRule type="iconSet" priority="165" dxfId="0">
      <iconSet iconSet="4TrafficLights">
        <cfvo type="percent" val="0"/>
        <cfvo type="num" val="500"/>
        <cfvo type="num" val="1000"/>
        <cfvo type="num" val="2000"/>
      </iconSet>
    </cfRule>
  </conditionalFormatting>
  <conditionalFormatting sqref="V4:V174">
    <cfRule type="colorScale" priority="1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4:W129">
    <cfRule type="top10" priority="162" dxfId="149" stopIfTrue="1" rank="3"/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Y4:Y173">
    <cfRule type="top10" priority="161" dxfId="53" stopIfTrue="1" rank="1"/>
  </conditionalFormatting>
  <conditionalFormatting sqref="Z4:Z173">
    <cfRule type="top10" priority="160" dxfId="53" stopIfTrue="1" rank="1"/>
  </conditionalFormatting>
  <conditionalFormatting sqref="C4:T4">
    <cfRule type="top10" priority="88" dxfId="152" stopIfTrue="1" rank="1"/>
    <cfRule type="top10" priority="157" dxfId="153" stopIfTrue="1" rank="1"/>
    <cfRule type="top10" priority="158" dxfId="154" stopIfTrue="1" rank="1"/>
    <cfRule type="top10" priority="159" dxfId="150" stopIfTrue="1" rank="1"/>
  </conditionalFormatting>
  <conditionalFormatting sqref="C5:T5">
    <cfRule type="top10" priority="155" dxfId="155" stopIfTrue="1" rank="1"/>
    <cfRule type="top10" priority="156" dxfId="156" stopIfTrue="1" rank="1"/>
  </conditionalFormatting>
  <conditionalFormatting sqref="C6:T6">
    <cfRule type="top10" priority="154" dxfId="155" stopIfTrue="1" rank="1"/>
  </conditionalFormatting>
  <conditionalFormatting sqref="C7:K7 M7:T7">
    <cfRule type="top10" priority="151" dxfId="155" stopIfTrue="1" rank="1"/>
    <cfRule type="top10" priority="153" dxfId="155" stopIfTrue="1" rank="1"/>
  </conditionalFormatting>
  <conditionalFormatting sqref="C8:T8">
    <cfRule type="top10" priority="150" dxfId="155" stopIfTrue="1" rank="1"/>
  </conditionalFormatting>
  <conditionalFormatting sqref="N8:T8">
    <cfRule type="top10" priority="132" dxfId="153" stopIfTrue="1" rank="1"/>
    <cfRule type="top10" priority="133" dxfId="154" stopIfTrue="1" rank="1"/>
    <cfRule type="top10" priority="134" dxfId="150" stopIfTrue="1" rank="1"/>
  </conditionalFormatting>
  <conditionalFormatting sqref="W130:W131">
    <cfRule type="top10" priority="127" dxfId="149" stopIfTrue="1" rank="3"/>
    <cfRule type="colorScale" priority="1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7:K7 M7:T7 C120:P137 S145 S147 S151 S153 S155 S157 S159 S161 S163 S167 C173:T173 C20:Q20 C8:T19 C4:T6 Q120:T143 S20 C21:T119">
    <cfRule type="top10" priority="197" dxfId="14" stopIfTrue="1" rank="1"/>
  </conditionalFormatting>
  <conditionalFormatting sqref="W132:W133">
    <cfRule type="top10" priority="205" dxfId="149" stopIfTrue="1" rank="3"/>
    <cfRule type="colorScale" priority="20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34:W137">
    <cfRule type="top10" priority="114" dxfId="149" stopIfTrue="1" rank="3"/>
    <cfRule type="colorScale" priority="1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38:J138 N138:P138 L138">
    <cfRule type="top10" priority="110" dxfId="14" stopIfTrue="1" rank="1"/>
  </conditionalFormatting>
  <conditionalFormatting sqref="W138">
    <cfRule type="top10" priority="106" dxfId="149" stopIfTrue="1" rank="3"/>
    <cfRule type="colorScale" priority="10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39">
    <cfRule type="top10" priority="99" dxfId="149" stopIfTrue="1" rank="3"/>
    <cfRule type="colorScale" priority="10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40">
    <cfRule type="top10" priority="92" dxfId="149" stopIfTrue="1" rank="3"/>
    <cfRule type="colorScale" priority="9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41">
    <cfRule type="top10" priority="84" dxfId="149" stopIfTrue="1" rank="3"/>
    <cfRule type="colorScale" priority="8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42">
    <cfRule type="top10" priority="77" dxfId="149" stopIfTrue="1" rank="3"/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43:W147">
    <cfRule type="top10" priority="69" dxfId="149" stopIfTrue="1" rank="3"/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48:W149">
    <cfRule type="top10" priority="61" dxfId="149" stopIfTrue="1" rank="3"/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50:W155 W173">
    <cfRule type="top10" priority="53" dxfId="149" stopIfTrue="1" rank="3"/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44:G144 I144:T144 S146 S148 S150 S154 S156 S158 S160 S164 S166 S168:S172">
    <cfRule type="top10" priority="51" dxfId="14" stopIfTrue="1" rank="1"/>
  </conditionalFormatting>
  <conditionalFormatting sqref="W156:W163">
    <cfRule type="top10" priority="44" dxfId="149" stopIfTrue="1" rank="3"/>
    <cfRule type="colorScale" priority="4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139">
    <cfRule type="top10" priority="42" dxfId="14" stopIfTrue="1" rank="1"/>
  </conditionalFormatting>
  <conditionalFormatting sqref="E140">
    <cfRule type="top10" priority="41" dxfId="14" stopIfTrue="1" rank="1"/>
  </conditionalFormatting>
  <conditionalFormatting sqref="E141">
    <cfRule type="top10" priority="40" dxfId="14" stopIfTrue="1" rank="1"/>
  </conditionalFormatting>
  <conditionalFormatting sqref="D142">
    <cfRule type="top10" priority="39" dxfId="14" stopIfTrue="1" rank="1"/>
  </conditionalFormatting>
  <conditionalFormatting sqref="H143">
    <cfRule type="top10" priority="38" dxfId="14" stopIfTrue="1" rank="1"/>
  </conditionalFormatting>
  <conditionalFormatting sqref="H144">
    <cfRule type="top10" priority="37" dxfId="14" stopIfTrue="1" rank="1"/>
  </conditionalFormatting>
  <conditionalFormatting sqref="M145">
    <cfRule type="top10" priority="36" dxfId="14" stopIfTrue="1" rank="1"/>
  </conditionalFormatting>
  <conditionalFormatting sqref="M146">
    <cfRule type="top10" priority="35" dxfId="14" stopIfTrue="1" rank="1"/>
  </conditionalFormatting>
  <conditionalFormatting sqref="P139">
    <cfRule type="top10" priority="34" dxfId="14" stopIfTrue="1" rank="1"/>
  </conditionalFormatting>
  <conditionalFormatting sqref="K138">
    <cfRule type="top10" priority="31" dxfId="14" stopIfTrue="1" rank="1"/>
  </conditionalFormatting>
  <conditionalFormatting sqref="L5">
    <cfRule type="top10" priority="30" dxfId="155" stopIfTrue="1" rank="1"/>
  </conditionalFormatting>
  <conditionalFormatting sqref="R145 T145">
    <cfRule type="top10" priority="29" dxfId="14" stopIfTrue="1" rank="1"/>
  </conditionalFormatting>
  <conditionalFormatting sqref="W164:W166">
    <cfRule type="top10" priority="22" dxfId="149" stopIfTrue="1" rank="3"/>
    <cfRule type="colorScale" priority="2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67:W172">
    <cfRule type="top10" priority="15" dxfId="149" stopIfTrue="1" rank="3"/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27:T27">
    <cfRule type="top10" priority="11" dxfId="152" stopIfTrue="1" rank="1"/>
    <cfRule type="top10" priority="12" dxfId="153" stopIfTrue="1" rank="1"/>
    <cfRule type="top10" priority="13" dxfId="154" stopIfTrue="1" rank="1"/>
    <cfRule type="top10" priority="14" dxfId="150" stopIfTrue="1" rank="1"/>
  </conditionalFormatting>
  <conditionalFormatting sqref="S20">
    <cfRule type="top10" priority="7" dxfId="152" stopIfTrue="1" rank="1"/>
    <cfRule type="top10" priority="8" dxfId="153" stopIfTrue="1" rank="1"/>
    <cfRule type="top10" priority="9" dxfId="154" stopIfTrue="1" rank="1"/>
    <cfRule type="top10" priority="10" dxfId="150" stopIfTrue="1" rank="1"/>
  </conditionalFormatting>
  <conditionalFormatting sqref="S20">
    <cfRule type="top10" priority="5" dxfId="155" stopIfTrue="1" rank="1"/>
    <cfRule type="top10" priority="6" dxfId="155" stopIfTrue="1" rank="1"/>
  </conditionalFormatting>
  <conditionalFormatting sqref="S20">
    <cfRule type="top10" priority="3" dxfId="155" stopIfTrue="1" rank="1"/>
    <cfRule type="top10" priority="4" dxfId="155" stopIfTrue="1" rank="1"/>
  </conditionalFormatting>
  <conditionalFormatting sqref="S20">
    <cfRule type="top10" priority="1" dxfId="155" stopIfTrue="1" rank="1"/>
    <cfRule type="top10" priority="2" dxfId="155" stopIfTrue="1" rank="1"/>
  </conditionalFormatting>
  <printOptions/>
  <pageMargins left="0.1968503937007874" right="0.1968503937007874" top="0.35433070866141736" bottom="0.5118110236220472" header="0.31496062992125984" footer="0.31496062992125984"/>
  <pageSetup fitToHeight="2" fitToWidth="1" horizontalDpi="600" verticalDpi="600" orientation="landscape" paperSize="9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77"/>
  <sheetViews>
    <sheetView zoomScale="120" zoomScaleNormal="120" zoomScalePageLayoutView="0" workbookViewId="0" topLeftCell="A61">
      <selection activeCell="D77" sqref="D77"/>
    </sheetView>
  </sheetViews>
  <sheetFormatPr defaultColWidth="9.00390625" defaultRowHeight="12.75"/>
  <cols>
    <col min="2" max="2" width="57.50390625" style="0" bestFit="1" customWidth="1"/>
    <col min="3" max="3" width="24.875" style="0" bestFit="1" customWidth="1"/>
    <col min="4" max="4" width="16.375" style="0" bestFit="1" customWidth="1"/>
    <col min="5" max="5" width="20.50390625" style="0" bestFit="1" customWidth="1"/>
    <col min="6" max="6" width="14.625" style="0" bestFit="1" customWidth="1"/>
  </cols>
  <sheetData>
    <row r="1" spans="2:3" ht="28.5" thickBot="1">
      <c r="B1" s="107" t="s">
        <v>251</v>
      </c>
      <c r="C1" s="399" t="s">
        <v>541</v>
      </c>
    </row>
    <row r="2" ht="13.5" thickBot="1">
      <c r="C2" s="440" t="s">
        <v>628</v>
      </c>
    </row>
    <row r="3" spans="2:6" ht="13.5" thickBot="1">
      <c r="B3" s="89" t="s">
        <v>240</v>
      </c>
      <c r="C3" s="90" t="s">
        <v>237</v>
      </c>
      <c r="D3" s="90" t="s">
        <v>238</v>
      </c>
      <c r="E3" s="90" t="s">
        <v>312</v>
      </c>
      <c r="F3" s="91" t="s">
        <v>239</v>
      </c>
    </row>
    <row r="4" spans="1:6" ht="13.5" thickBot="1">
      <c r="A4" s="114" t="s">
        <v>51</v>
      </c>
      <c r="B4" s="104" t="s">
        <v>303</v>
      </c>
      <c r="C4" s="105" t="s">
        <v>44</v>
      </c>
      <c r="D4" s="105">
        <v>320</v>
      </c>
      <c r="E4" s="105" t="s">
        <v>349</v>
      </c>
      <c r="F4" s="106"/>
    </row>
    <row r="5" spans="2:6" ht="12.75">
      <c r="B5" s="92" t="s">
        <v>311</v>
      </c>
      <c r="C5" s="93" t="s">
        <v>21</v>
      </c>
      <c r="D5" s="459">
        <f>'Góly celkem'!U4</f>
        <v>3111</v>
      </c>
      <c r="E5" s="93"/>
      <c r="F5" s="100"/>
    </row>
    <row r="6" spans="2:6" ht="12.75">
      <c r="B6" s="97" t="s">
        <v>241</v>
      </c>
      <c r="C6" s="98" t="s">
        <v>40</v>
      </c>
      <c r="D6" s="98">
        <v>153</v>
      </c>
      <c r="E6" s="98" t="s">
        <v>349</v>
      </c>
      <c r="F6" s="101"/>
    </row>
    <row r="7" spans="2:6" ht="12.75">
      <c r="B7" s="97" t="s">
        <v>336</v>
      </c>
      <c r="C7" s="98" t="s">
        <v>40</v>
      </c>
      <c r="D7" s="120">
        <v>807</v>
      </c>
      <c r="E7" s="98"/>
      <c r="F7" s="101"/>
    </row>
    <row r="8" spans="2:6" ht="12.75">
      <c r="B8" s="92" t="s">
        <v>304</v>
      </c>
      <c r="C8" s="93" t="s">
        <v>32</v>
      </c>
      <c r="D8" s="93">
        <v>12.5</v>
      </c>
      <c r="E8" s="93" t="s">
        <v>517</v>
      </c>
      <c r="F8" s="100"/>
    </row>
    <row r="9" spans="2:6" ht="12.75">
      <c r="B9" s="97" t="s">
        <v>305</v>
      </c>
      <c r="C9" s="98" t="s">
        <v>40</v>
      </c>
      <c r="D9" s="98">
        <v>4.2</v>
      </c>
      <c r="E9" s="98" t="s">
        <v>151</v>
      </c>
      <c r="F9" s="101"/>
    </row>
    <row r="10" spans="2:6" ht="12.75">
      <c r="B10" s="569" t="s">
        <v>242</v>
      </c>
      <c r="C10" s="570"/>
      <c r="D10" s="110">
        <v>1803</v>
      </c>
      <c r="E10" s="110" t="s">
        <v>48</v>
      </c>
      <c r="F10" s="112"/>
    </row>
    <row r="11" spans="2:6" ht="12.75">
      <c r="B11" s="569" t="s">
        <v>243</v>
      </c>
      <c r="C11" s="570"/>
      <c r="D11" s="110">
        <v>1147</v>
      </c>
      <c r="E11" s="110" t="s">
        <v>191</v>
      </c>
      <c r="F11" s="112"/>
    </row>
    <row r="12" spans="2:6" ht="12.75">
      <c r="B12" s="94" t="s">
        <v>244</v>
      </c>
      <c r="C12" s="95" t="s">
        <v>21</v>
      </c>
      <c r="D12" s="95" t="s">
        <v>606</v>
      </c>
      <c r="E12" s="95"/>
      <c r="F12" s="103"/>
    </row>
    <row r="13" spans="2:6" ht="25.5">
      <c r="B13" s="153" t="s">
        <v>318</v>
      </c>
      <c r="C13" s="378" t="s">
        <v>607</v>
      </c>
      <c r="D13" s="95">
        <v>9</v>
      </c>
      <c r="E13" s="95"/>
      <c r="F13" s="103"/>
    </row>
    <row r="14" spans="2:6" ht="12.75">
      <c r="B14" s="569" t="s">
        <v>245</v>
      </c>
      <c r="C14" s="570"/>
      <c r="D14" s="110">
        <v>3</v>
      </c>
      <c r="E14" s="110" t="s">
        <v>410</v>
      </c>
      <c r="F14" s="112"/>
    </row>
    <row r="15" spans="2:6" ht="12.75">
      <c r="B15" s="569" t="s">
        <v>246</v>
      </c>
      <c r="C15" s="570"/>
      <c r="D15" s="110">
        <v>8</v>
      </c>
      <c r="E15" s="110" t="s">
        <v>47</v>
      </c>
      <c r="F15" s="112"/>
    </row>
    <row r="16" spans="2:6" ht="12.75">
      <c r="B16" s="94" t="s">
        <v>247</v>
      </c>
      <c r="C16" s="95" t="s">
        <v>24</v>
      </c>
      <c r="D16" s="120">
        <v>183</v>
      </c>
      <c r="E16" s="95"/>
      <c r="F16" s="103"/>
    </row>
    <row r="17" spans="2:6" ht="12.75">
      <c r="B17" s="97" t="s">
        <v>248</v>
      </c>
      <c r="C17" s="98" t="s">
        <v>40</v>
      </c>
      <c r="D17" s="120">
        <v>62</v>
      </c>
      <c r="E17" s="98"/>
      <c r="F17" s="101"/>
    </row>
    <row r="18" spans="2:6" ht="12.75">
      <c r="B18" s="94" t="s">
        <v>249</v>
      </c>
      <c r="C18" s="95" t="s">
        <v>21</v>
      </c>
      <c r="D18" s="95" t="s">
        <v>606</v>
      </c>
      <c r="E18" s="95"/>
      <c r="F18" s="96"/>
    </row>
    <row r="19" spans="2:6" ht="12.75">
      <c r="B19" s="94" t="s">
        <v>273</v>
      </c>
      <c r="C19" s="95" t="s">
        <v>330</v>
      </c>
      <c r="D19" s="95" t="s">
        <v>301</v>
      </c>
      <c r="E19" s="95" t="s">
        <v>331</v>
      </c>
      <c r="F19" s="96"/>
    </row>
    <row r="20" spans="2:6" ht="12.75">
      <c r="B20" s="97" t="s">
        <v>250</v>
      </c>
      <c r="C20" s="98" t="s">
        <v>40</v>
      </c>
      <c r="D20" s="98" t="s">
        <v>260</v>
      </c>
      <c r="E20" s="98"/>
      <c r="F20" s="99"/>
    </row>
    <row r="21" spans="2:6" ht="12.75">
      <c r="B21" s="97" t="s">
        <v>302</v>
      </c>
      <c r="C21" s="98" t="s">
        <v>193</v>
      </c>
      <c r="D21" s="98" t="s">
        <v>259</v>
      </c>
      <c r="E21" s="98" t="s">
        <v>322</v>
      </c>
      <c r="F21" s="99"/>
    </row>
    <row r="22" spans="2:6" ht="12.75">
      <c r="B22" s="575" t="s">
        <v>285</v>
      </c>
      <c r="C22" s="568"/>
      <c r="D22" s="119">
        <v>20</v>
      </c>
      <c r="E22" s="119" t="s">
        <v>49</v>
      </c>
      <c r="F22" s="121"/>
    </row>
    <row r="23" spans="2:6" ht="13.5" thickBot="1">
      <c r="B23" s="575" t="s">
        <v>284</v>
      </c>
      <c r="C23" s="568"/>
      <c r="D23" s="119">
        <v>29</v>
      </c>
      <c r="E23" s="119" t="s">
        <v>45</v>
      </c>
      <c r="F23" s="121"/>
    </row>
    <row r="24" spans="1:6" ht="13.5" thickBot="1">
      <c r="A24" s="114" t="s">
        <v>52</v>
      </c>
      <c r="B24" s="94" t="s">
        <v>252</v>
      </c>
      <c r="C24" s="95" t="s">
        <v>23</v>
      </c>
      <c r="D24" s="95">
        <v>229</v>
      </c>
      <c r="E24" s="95" t="s">
        <v>49</v>
      </c>
      <c r="F24" s="103"/>
    </row>
    <row r="25" spans="1:6" ht="12.75">
      <c r="A25" s="148"/>
      <c r="B25" s="94" t="s">
        <v>307</v>
      </c>
      <c r="C25" s="95" t="s">
        <v>23</v>
      </c>
      <c r="D25" s="95">
        <v>7.9</v>
      </c>
      <c r="E25" s="95" t="s">
        <v>49</v>
      </c>
      <c r="F25" s="103"/>
    </row>
    <row r="26" spans="2:6" ht="12.75">
      <c r="B26" s="94" t="s">
        <v>255</v>
      </c>
      <c r="C26" s="95" t="s">
        <v>21</v>
      </c>
      <c r="D26" s="120">
        <f>'Body celkem'!U4</f>
        <v>2335</v>
      </c>
      <c r="E26" s="95"/>
      <c r="F26" s="103"/>
    </row>
    <row r="27" spans="2:6" ht="12.75">
      <c r="B27" s="94" t="s">
        <v>274</v>
      </c>
      <c r="C27" s="95" t="s">
        <v>23</v>
      </c>
      <c r="D27" s="95">
        <v>18</v>
      </c>
      <c r="E27" s="95" t="s">
        <v>48</v>
      </c>
      <c r="F27" s="103"/>
    </row>
    <row r="28" spans="2:6" ht="12.75">
      <c r="B28" s="97" t="s">
        <v>253</v>
      </c>
      <c r="C28" s="98" t="s">
        <v>40</v>
      </c>
      <c r="D28" s="98">
        <v>169</v>
      </c>
      <c r="E28" s="98" t="s">
        <v>228</v>
      </c>
      <c r="F28" s="101"/>
    </row>
    <row r="29" spans="2:6" ht="12.75">
      <c r="B29" s="97" t="s">
        <v>308</v>
      </c>
      <c r="C29" s="98" t="s">
        <v>40</v>
      </c>
      <c r="D29" s="98">
        <v>5</v>
      </c>
      <c r="E29" s="98" t="s">
        <v>149</v>
      </c>
      <c r="F29" s="99"/>
    </row>
    <row r="30" spans="2:6" ht="12.75">
      <c r="B30" s="97" t="s">
        <v>254</v>
      </c>
      <c r="C30" s="98" t="s">
        <v>40</v>
      </c>
      <c r="D30" s="120">
        <v>1175</v>
      </c>
      <c r="E30" s="98"/>
      <c r="F30" s="101"/>
    </row>
    <row r="31" spans="2:6" ht="12.75">
      <c r="B31" s="97" t="s">
        <v>309</v>
      </c>
      <c r="C31" s="98" t="s">
        <v>40</v>
      </c>
      <c r="D31" s="98">
        <v>11</v>
      </c>
      <c r="E31" s="98" t="s">
        <v>228</v>
      </c>
      <c r="F31" s="101"/>
    </row>
    <row r="32" spans="2:6" ht="12.75">
      <c r="B32" s="569" t="s">
        <v>256</v>
      </c>
      <c r="C32" s="570"/>
      <c r="D32" s="110">
        <v>1832</v>
      </c>
      <c r="E32" s="110" t="s">
        <v>45</v>
      </c>
      <c r="F32" s="113"/>
    </row>
    <row r="33" spans="2:6" ht="12.75">
      <c r="B33" s="569" t="s">
        <v>257</v>
      </c>
      <c r="C33" s="570"/>
      <c r="D33" s="110">
        <v>1126</v>
      </c>
      <c r="E33" s="110" t="s">
        <v>191</v>
      </c>
      <c r="F33" s="113"/>
    </row>
    <row r="34" spans="2:6" ht="12.75">
      <c r="B34" s="94" t="s">
        <v>258</v>
      </c>
      <c r="C34" s="95" t="s">
        <v>23</v>
      </c>
      <c r="D34" s="95" t="s">
        <v>259</v>
      </c>
      <c r="E34" s="95"/>
      <c r="F34" s="103"/>
    </row>
    <row r="35" spans="2:6" ht="26.25">
      <c r="B35" s="153" t="s">
        <v>319</v>
      </c>
      <c r="C35" s="346" t="s">
        <v>344</v>
      </c>
      <c r="D35" s="95">
        <v>3</v>
      </c>
      <c r="E35" s="95"/>
      <c r="F35" s="103"/>
    </row>
    <row r="36" spans="2:6" ht="12.75">
      <c r="B36" s="569" t="s">
        <v>262</v>
      </c>
      <c r="C36" s="570"/>
      <c r="D36" s="110">
        <v>2</v>
      </c>
      <c r="E36" s="110" t="s">
        <v>49</v>
      </c>
      <c r="F36" s="113"/>
    </row>
    <row r="37" spans="2:6" ht="12.75">
      <c r="B37" s="569" t="s">
        <v>263</v>
      </c>
      <c r="C37" s="570"/>
      <c r="D37" s="110">
        <v>9</v>
      </c>
      <c r="E37" s="110" t="s">
        <v>47</v>
      </c>
      <c r="F37" s="113"/>
    </row>
    <row r="38" spans="2:6" ht="12.75">
      <c r="B38" s="94" t="s">
        <v>264</v>
      </c>
      <c r="C38" s="95" t="s">
        <v>633</v>
      </c>
      <c r="D38" s="120">
        <v>127</v>
      </c>
      <c r="E38" s="95"/>
      <c r="F38" s="103"/>
    </row>
    <row r="39" spans="2:6" ht="12.75">
      <c r="B39" s="97" t="s">
        <v>265</v>
      </c>
      <c r="C39" s="98" t="s">
        <v>40</v>
      </c>
      <c r="D39" s="120">
        <v>90</v>
      </c>
      <c r="E39" s="98"/>
      <c r="F39" s="101"/>
    </row>
    <row r="40" spans="2:6" ht="12.75">
      <c r="B40" s="94" t="s">
        <v>266</v>
      </c>
      <c r="C40" s="95" t="s">
        <v>21</v>
      </c>
      <c r="D40" s="95" t="s">
        <v>449</v>
      </c>
      <c r="E40" s="95"/>
      <c r="F40" s="103"/>
    </row>
    <row r="41" spans="2:6" ht="12.75">
      <c r="B41" s="97" t="s">
        <v>267</v>
      </c>
      <c r="C41" s="98" t="s">
        <v>40</v>
      </c>
      <c r="D41" s="98" t="s">
        <v>260</v>
      </c>
      <c r="E41" s="98"/>
      <c r="F41" s="99"/>
    </row>
    <row r="42" spans="2:6" ht="12.75">
      <c r="B42" s="567" t="s">
        <v>316</v>
      </c>
      <c r="C42" s="568"/>
      <c r="D42" s="119">
        <v>21</v>
      </c>
      <c r="E42" s="119" t="s">
        <v>48</v>
      </c>
      <c r="F42" s="115"/>
    </row>
    <row r="43" spans="2:6" ht="12.75">
      <c r="B43" s="567" t="s">
        <v>286</v>
      </c>
      <c r="C43" s="568"/>
      <c r="D43" s="119">
        <v>32</v>
      </c>
      <c r="E43" s="119" t="s">
        <v>45</v>
      </c>
      <c r="F43" s="115"/>
    </row>
    <row r="44" ht="13.5" thickBot="1"/>
    <row r="45" ht="15">
      <c r="B45" s="108" t="s">
        <v>271</v>
      </c>
    </row>
    <row r="46" spans="2:6" ht="12.75">
      <c r="B46" s="109" t="s">
        <v>268</v>
      </c>
      <c r="C46" s="98" t="s">
        <v>40</v>
      </c>
      <c r="D46" s="98" t="s">
        <v>260</v>
      </c>
      <c r="E46" s="98" t="s">
        <v>228</v>
      </c>
      <c r="F46" s="98"/>
    </row>
    <row r="47" spans="2:6" ht="12.75">
      <c r="B47" s="109" t="s">
        <v>269</v>
      </c>
      <c r="C47" s="98" t="s">
        <v>193</v>
      </c>
      <c r="D47" s="98" t="s">
        <v>261</v>
      </c>
      <c r="E47" s="98" t="s">
        <v>228</v>
      </c>
      <c r="F47" s="98"/>
    </row>
    <row r="48" spans="1:6" ht="12.75">
      <c r="A48" t="s">
        <v>310</v>
      </c>
      <c r="B48" s="571" t="s">
        <v>270</v>
      </c>
      <c r="C48" s="573" t="s">
        <v>32</v>
      </c>
      <c r="D48" s="573">
        <v>23</v>
      </c>
      <c r="E48" s="573" t="s">
        <v>564</v>
      </c>
      <c r="F48" s="573"/>
    </row>
    <row r="49" spans="1:6" ht="12.75">
      <c r="A49" t="s">
        <v>310</v>
      </c>
      <c r="B49" s="572"/>
      <c r="C49" s="574"/>
      <c r="D49" s="574"/>
      <c r="E49" s="574"/>
      <c r="F49" s="574"/>
    </row>
    <row r="50" spans="2:6" ht="12.75">
      <c r="B50" s="330" t="s">
        <v>463</v>
      </c>
      <c r="C50" s="98" t="s">
        <v>461</v>
      </c>
      <c r="D50" s="329">
        <v>14</v>
      </c>
      <c r="E50" s="98" t="s">
        <v>448</v>
      </c>
      <c r="F50" s="98"/>
    </row>
    <row r="51" spans="2:6" ht="12.75">
      <c r="B51" s="111" t="s">
        <v>272</v>
      </c>
      <c r="C51" s="95" t="s">
        <v>229</v>
      </c>
      <c r="D51" s="95">
        <v>4</v>
      </c>
      <c r="E51" s="95" t="s">
        <v>228</v>
      </c>
      <c r="F51" s="95"/>
    </row>
    <row r="52" spans="2:6" ht="12.75">
      <c r="B52" s="111" t="s">
        <v>306</v>
      </c>
      <c r="C52" s="95" t="s">
        <v>229</v>
      </c>
      <c r="D52" s="95">
        <v>5</v>
      </c>
      <c r="E52" s="95" t="s">
        <v>228</v>
      </c>
      <c r="F52" s="95"/>
    </row>
    <row r="53" spans="1:6" ht="12.75">
      <c r="A53" t="s">
        <v>310</v>
      </c>
      <c r="B53" s="111" t="s">
        <v>273</v>
      </c>
      <c r="C53" s="95" t="s">
        <v>44</v>
      </c>
      <c r="D53" s="95" t="s">
        <v>341</v>
      </c>
      <c r="E53" s="95" t="s">
        <v>228</v>
      </c>
      <c r="F53" s="95"/>
    </row>
    <row r="54" spans="1:6" ht="12.75">
      <c r="A54" t="s">
        <v>310</v>
      </c>
      <c r="B54" s="109" t="s">
        <v>274</v>
      </c>
      <c r="C54" s="98" t="s">
        <v>40</v>
      </c>
      <c r="D54" s="98" t="s">
        <v>314</v>
      </c>
      <c r="E54" s="98" t="s">
        <v>228</v>
      </c>
      <c r="F54" s="98"/>
    </row>
    <row r="55" spans="1:6" ht="12.75">
      <c r="A55" t="s">
        <v>310</v>
      </c>
      <c r="B55" s="111" t="s">
        <v>278</v>
      </c>
      <c r="C55" s="95" t="s">
        <v>23</v>
      </c>
      <c r="D55" s="95">
        <v>22</v>
      </c>
      <c r="E55" s="95" t="s">
        <v>49</v>
      </c>
      <c r="F55" s="95"/>
    </row>
    <row r="56" spans="2:6" ht="12.75">
      <c r="B56" s="111" t="s">
        <v>280</v>
      </c>
      <c r="C56" s="95" t="s">
        <v>44</v>
      </c>
      <c r="D56" s="95">
        <v>9</v>
      </c>
      <c r="E56" s="95" t="s">
        <v>228</v>
      </c>
      <c r="F56" s="95"/>
    </row>
    <row r="57" spans="2:6" ht="12.75">
      <c r="B57" s="116" t="s">
        <v>279</v>
      </c>
      <c r="C57" s="260" t="s">
        <v>439</v>
      </c>
      <c r="D57" s="117" t="s">
        <v>409</v>
      </c>
      <c r="E57" s="117" t="s">
        <v>228</v>
      </c>
      <c r="F57" s="117"/>
    </row>
    <row r="58" spans="2:6" ht="12.75">
      <c r="B58" s="116" t="s">
        <v>281</v>
      </c>
      <c r="C58" s="260">
        <v>41885</v>
      </c>
      <c r="D58" s="117" t="s">
        <v>436</v>
      </c>
      <c r="E58" s="117" t="s">
        <v>413</v>
      </c>
      <c r="F58" s="117"/>
    </row>
    <row r="59" spans="2:6" ht="12.75">
      <c r="B59" s="116" t="s">
        <v>345</v>
      </c>
      <c r="C59" s="117" t="s">
        <v>343</v>
      </c>
      <c r="D59" s="195" t="s">
        <v>348</v>
      </c>
      <c r="E59" s="117" t="s">
        <v>228</v>
      </c>
      <c r="F59" s="117" t="s">
        <v>347</v>
      </c>
    </row>
    <row r="60" spans="2:6" ht="12.75">
      <c r="B60" s="116" t="s">
        <v>346</v>
      </c>
      <c r="C60" s="117" t="s">
        <v>343</v>
      </c>
      <c r="D60" s="195" t="s">
        <v>348</v>
      </c>
      <c r="E60" s="117" t="s">
        <v>228</v>
      </c>
      <c r="F60" s="117" t="s">
        <v>347</v>
      </c>
    </row>
    <row r="61" spans="2:6" ht="12.75">
      <c r="B61" s="116" t="s">
        <v>454</v>
      </c>
      <c r="C61" s="117" t="s">
        <v>21</v>
      </c>
      <c r="D61" s="195" t="s">
        <v>625</v>
      </c>
      <c r="E61" s="117" t="s">
        <v>614</v>
      </c>
      <c r="F61" s="117" t="s">
        <v>626</v>
      </c>
    </row>
    <row r="62" spans="2:6" ht="12.75">
      <c r="B62" s="116" t="s">
        <v>455</v>
      </c>
      <c r="C62" s="117" t="s">
        <v>21</v>
      </c>
      <c r="D62" s="195" t="s">
        <v>625</v>
      </c>
      <c r="E62" s="117" t="s">
        <v>614</v>
      </c>
      <c r="F62" s="117" t="s">
        <v>627</v>
      </c>
    </row>
    <row r="63" spans="5:6" ht="12.75">
      <c r="E63" s="1"/>
      <c r="F63" s="1"/>
    </row>
    <row r="64" spans="2:6" ht="12.75">
      <c r="B64" s="116" t="s">
        <v>287</v>
      </c>
      <c r="C64" s="117" t="s">
        <v>409</v>
      </c>
      <c r="D64" s="117" t="s">
        <v>609</v>
      </c>
      <c r="E64" s="117" t="s">
        <v>564</v>
      </c>
      <c r="F64" s="117"/>
    </row>
    <row r="65" spans="5:6" ht="12.75">
      <c r="E65" s="1"/>
      <c r="F65" s="1"/>
    </row>
    <row r="66" spans="2:6" ht="12.75">
      <c r="B66" s="119" t="s">
        <v>277</v>
      </c>
      <c r="C66" s="119" t="s">
        <v>288</v>
      </c>
      <c r="D66" s="119" t="s">
        <v>289</v>
      </c>
      <c r="E66" s="119" t="s">
        <v>191</v>
      </c>
      <c r="F66" s="119"/>
    </row>
    <row r="67" spans="2:6" ht="12.75">
      <c r="B67" s="119" t="s">
        <v>276</v>
      </c>
      <c r="C67" s="119" t="s">
        <v>206</v>
      </c>
      <c r="D67" s="119" t="s">
        <v>275</v>
      </c>
      <c r="E67" s="119" t="s">
        <v>228</v>
      </c>
      <c r="F67" s="119"/>
    </row>
    <row r="68" spans="2:6" ht="12.75">
      <c r="B68" s="119" t="s">
        <v>355</v>
      </c>
      <c r="C68" s="119" t="s">
        <v>40</v>
      </c>
      <c r="D68" s="119" t="s">
        <v>362</v>
      </c>
      <c r="E68" s="119" t="s">
        <v>349</v>
      </c>
      <c r="F68" s="119"/>
    </row>
    <row r="69" spans="2:6" ht="12.75">
      <c r="B69" s="119" t="s">
        <v>369</v>
      </c>
      <c r="C69" s="119" t="s">
        <v>343</v>
      </c>
      <c r="D69" s="119" t="s">
        <v>370</v>
      </c>
      <c r="E69" s="119" t="s">
        <v>349</v>
      </c>
      <c r="F69" s="119"/>
    </row>
    <row r="70" spans="2:6" ht="12.75">
      <c r="B70" s="119" t="s">
        <v>428</v>
      </c>
      <c r="C70" s="119" t="s">
        <v>21</v>
      </c>
      <c r="D70" s="119" t="s">
        <v>434</v>
      </c>
      <c r="E70" s="119" t="s">
        <v>413</v>
      </c>
      <c r="F70" s="119"/>
    </row>
    <row r="71" spans="2:6" ht="12.75">
      <c r="B71" s="119" t="s">
        <v>435</v>
      </c>
      <c r="C71" s="119" t="s">
        <v>516</v>
      </c>
      <c r="D71" s="119"/>
      <c r="E71" s="119"/>
      <c r="F71" s="119"/>
    </row>
    <row r="72" spans="2:6" ht="12.75">
      <c r="B72" s="119" t="s">
        <v>513</v>
      </c>
      <c r="C72" s="119" t="s">
        <v>516</v>
      </c>
      <c r="D72" s="119"/>
      <c r="E72" s="119"/>
      <c r="F72" s="119"/>
    </row>
    <row r="73" spans="2:6" ht="12.75">
      <c r="B73" s="119" t="s">
        <v>514</v>
      </c>
      <c r="C73" s="119" t="s">
        <v>516</v>
      </c>
      <c r="D73" s="119"/>
      <c r="E73" s="119" t="s">
        <v>496</v>
      </c>
      <c r="F73" s="119"/>
    </row>
    <row r="74" spans="2:6" ht="12.75">
      <c r="B74" s="119" t="s">
        <v>515</v>
      </c>
      <c r="C74" s="119" t="s">
        <v>543</v>
      </c>
      <c r="D74" s="119"/>
      <c r="E74" s="119" t="s">
        <v>496</v>
      </c>
      <c r="F74" s="119"/>
    </row>
    <row r="75" spans="2:6" ht="12.75">
      <c r="B75" s="119" t="s">
        <v>533</v>
      </c>
      <c r="C75" s="119" t="s">
        <v>542</v>
      </c>
      <c r="D75" s="119"/>
      <c r="E75" s="119" t="s">
        <v>517</v>
      </c>
      <c r="F75" s="119"/>
    </row>
    <row r="76" spans="2:6" ht="12.75">
      <c r="B76" s="119" t="s">
        <v>575</v>
      </c>
      <c r="C76" s="119" t="s">
        <v>497</v>
      </c>
      <c r="D76" s="412">
        <v>43845</v>
      </c>
      <c r="E76" s="119" t="s">
        <v>564</v>
      </c>
      <c r="F76" s="119"/>
    </row>
    <row r="77" spans="2:6" ht="12.75">
      <c r="B77" s="119" t="s">
        <v>608</v>
      </c>
      <c r="C77" s="119"/>
      <c r="D77" s="412"/>
      <c r="E77" s="119" t="s">
        <v>614</v>
      </c>
      <c r="F77" s="119"/>
    </row>
  </sheetData>
  <sheetProtection/>
  <mergeCells count="17">
    <mergeCell ref="E48:E49"/>
    <mergeCell ref="F48:F49"/>
    <mergeCell ref="B14:C14"/>
    <mergeCell ref="B15:C15"/>
    <mergeCell ref="B10:C10"/>
    <mergeCell ref="B11:C11"/>
    <mergeCell ref="B32:C32"/>
    <mergeCell ref="B33:C33"/>
    <mergeCell ref="B22:C22"/>
    <mergeCell ref="B23:C23"/>
    <mergeCell ref="B42:C42"/>
    <mergeCell ref="B43:C43"/>
    <mergeCell ref="B36:C36"/>
    <mergeCell ref="B37:C37"/>
    <mergeCell ref="B48:B49"/>
    <mergeCell ref="D48:D49"/>
    <mergeCell ref="C48:C49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3"/>
  <sheetViews>
    <sheetView zoomScalePageLayoutView="0" workbookViewId="0" topLeftCell="A16">
      <selection activeCell="D23" sqref="D23"/>
    </sheetView>
  </sheetViews>
  <sheetFormatPr defaultColWidth="9.00390625" defaultRowHeight="12.75"/>
  <cols>
    <col min="2" max="2" width="9.50390625" style="0" bestFit="1" customWidth="1"/>
    <col min="3" max="3" width="20.375" style="0" customWidth="1"/>
    <col min="4" max="4" width="6.375" style="0" customWidth="1"/>
    <col min="5" max="5" width="23.00390625" style="0" bestFit="1" customWidth="1"/>
    <col min="6" max="6" width="7.625" style="0" bestFit="1" customWidth="1"/>
    <col min="7" max="7" width="17.125" style="0" customWidth="1"/>
    <col min="8" max="8" width="5.875" style="0" bestFit="1" customWidth="1"/>
  </cols>
  <sheetData>
    <row r="1" ht="13.5" thickBot="1"/>
    <row r="2" spans="3:4" ht="13.5" thickBot="1">
      <c r="C2" s="131" t="s">
        <v>297</v>
      </c>
      <c r="D2" s="132"/>
    </row>
    <row r="3" ht="13.5" thickBot="1"/>
    <row r="4" spans="1:8" ht="13.5" thickBot="1">
      <c r="A4" s="149" t="s">
        <v>300</v>
      </c>
      <c r="B4" s="158" t="s">
        <v>138</v>
      </c>
      <c r="C4" s="159" t="s">
        <v>290</v>
      </c>
      <c r="D4" s="160" t="s">
        <v>52</v>
      </c>
      <c r="E4" s="160" t="s">
        <v>291</v>
      </c>
      <c r="F4" s="160" t="s">
        <v>293</v>
      </c>
      <c r="G4" s="160" t="s">
        <v>292</v>
      </c>
      <c r="H4" s="161" t="s">
        <v>294</v>
      </c>
    </row>
    <row r="5" spans="2:8" ht="12.75">
      <c r="B5" s="124" t="s">
        <v>45</v>
      </c>
      <c r="C5" s="139" t="s">
        <v>21</v>
      </c>
      <c r="D5" s="57">
        <v>190</v>
      </c>
      <c r="E5" s="57" t="s">
        <v>315</v>
      </c>
      <c r="F5" s="57">
        <v>6.5</v>
      </c>
      <c r="G5" s="57" t="s">
        <v>315</v>
      </c>
      <c r="H5" s="138">
        <v>8</v>
      </c>
    </row>
    <row r="6" spans="2:8" ht="12.75">
      <c r="B6" s="125" t="s">
        <v>46</v>
      </c>
      <c r="C6" s="56" t="s">
        <v>21</v>
      </c>
      <c r="D6" s="4">
        <v>130</v>
      </c>
      <c r="E6" s="4" t="s">
        <v>24</v>
      </c>
      <c r="F6" s="137">
        <v>7</v>
      </c>
      <c r="G6" s="4" t="s">
        <v>24</v>
      </c>
      <c r="H6" s="102">
        <v>7</v>
      </c>
    </row>
    <row r="7" spans="2:8" ht="12.75">
      <c r="B7" s="125" t="s">
        <v>47</v>
      </c>
      <c r="C7" s="56" t="s">
        <v>29</v>
      </c>
      <c r="D7" s="4">
        <v>188</v>
      </c>
      <c r="E7" s="4" t="s">
        <v>21</v>
      </c>
      <c r="F7" s="4">
        <v>6.2</v>
      </c>
      <c r="G7" s="4" t="s">
        <v>21</v>
      </c>
      <c r="H7" s="102">
        <v>11</v>
      </c>
    </row>
    <row r="8" spans="2:8" ht="12.75">
      <c r="B8" s="125" t="s">
        <v>48</v>
      </c>
      <c r="C8" s="56" t="s">
        <v>23</v>
      </c>
      <c r="D8" s="4">
        <v>218</v>
      </c>
      <c r="E8" s="4" t="s">
        <v>23</v>
      </c>
      <c r="F8" s="4">
        <v>6.6</v>
      </c>
      <c r="G8" s="141" t="s">
        <v>23</v>
      </c>
      <c r="H8" s="102">
        <v>18</v>
      </c>
    </row>
    <row r="9" spans="2:8" ht="12.75">
      <c r="B9" s="268" t="s">
        <v>49</v>
      </c>
      <c r="C9" s="269" t="s">
        <v>23</v>
      </c>
      <c r="D9" s="123">
        <v>229</v>
      </c>
      <c r="E9" s="9" t="s">
        <v>23</v>
      </c>
      <c r="F9" s="9">
        <v>7.9</v>
      </c>
      <c r="G9" s="4" t="s">
        <v>23</v>
      </c>
      <c r="H9" s="102">
        <v>15</v>
      </c>
    </row>
    <row r="10" spans="2:8" ht="12.75">
      <c r="B10" s="125" t="s">
        <v>149</v>
      </c>
      <c r="C10" s="56" t="s">
        <v>21</v>
      </c>
      <c r="D10" s="4">
        <v>146</v>
      </c>
      <c r="E10" s="4" t="s">
        <v>24</v>
      </c>
      <c r="F10" s="4">
        <v>6.7</v>
      </c>
      <c r="G10" s="4" t="s">
        <v>24</v>
      </c>
      <c r="H10" s="102">
        <v>7</v>
      </c>
    </row>
    <row r="11" spans="2:8" ht="12.75">
      <c r="B11" s="125" t="s">
        <v>151</v>
      </c>
      <c r="C11" s="56" t="s">
        <v>23</v>
      </c>
      <c r="D11" s="4">
        <v>162</v>
      </c>
      <c r="E11" s="4" t="s">
        <v>28</v>
      </c>
      <c r="F11" s="4">
        <v>7</v>
      </c>
      <c r="G11" s="4" t="s">
        <v>28</v>
      </c>
      <c r="H11" s="102">
        <v>10</v>
      </c>
    </row>
    <row r="12" spans="2:8" s="203" customFormat="1" ht="12.75">
      <c r="B12" s="217" t="s">
        <v>191</v>
      </c>
      <c r="C12" s="52" t="s">
        <v>21</v>
      </c>
      <c r="D12" s="141">
        <v>133</v>
      </c>
      <c r="E12" s="141" t="s">
        <v>26</v>
      </c>
      <c r="F12" s="141">
        <v>5.2</v>
      </c>
      <c r="G12" s="141" t="s">
        <v>28</v>
      </c>
      <c r="H12" s="204">
        <v>10</v>
      </c>
    </row>
    <row r="13" spans="2:8" s="203" customFormat="1" ht="13.5" thickBot="1">
      <c r="B13" s="126" t="s">
        <v>228</v>
      </c>
      <c r="C13" s="196" t="s">
        <v>44</v>
      </c>
      <c r="D13" s="197">
        <v>204</v>
      </c>
      <c r="E13" s="197" t="s">
        <v>235</v>
      </c>
      <c r="F13" s="262">
        <v>7.9</v>
      </c>
      <c r="G13" s="197" t="s">
        <v>40</v>
      </c>
      <c r="H13" s="198">
        <v>11</v>
      </c>
    </row>
    <row r="14" spans="2:8" ht="13.5" thickBot="1">
      <c r="B14" s="265" t="s">
        <v>349</v>
      </c>
      <c r="C14" s="266" t="s">
        <v>44</v>
      </c>
      <c r="D14" s="262">
        <v>224</v>
      </c>
      <c r="E14" s="200" t="s">
        <v>44</v>
      </c>
      <c r="F14" s="144">
        <v>8</v>
      </c>
      <c r="G14" s="200" t="s">
        <v>44</v>
      </c>
      <c r="H14" s="270">
        <v>19</v>
      </c>
    </row>
    <row r="15" spans="2:8" ht="27" thickBot="1">
      <c r="B15" s="261" t="s">
        <v>413</v>
      </c>
      <c r="C15" s="266" t="s">
        <v>21</v>
      </c>
      <c r="D15" s="262">
        <v>144</v>
      </c>
      <c r="E15" s="266" t="s">
        <v>445</v>
      </c>
      <c r="F15" s="262">
        <v>6.2</v>
      </c>
      <c r="G15" s="331" t="s">
        <v>446</v>
      </c>
      <c r="H15" s="307">
        <v>7</v>
      </c>
    </row>
    <row r="16" spans="2:8" ht="27" thickBot="1">
      <c r="B16" s="261" t="s">
        <v>448</v>
      </c>
      <c r="C16" s="278" t="s">
        <v>23</v>
      </c>
      <c r="D16" s="245">
        <v>157</v>
      </c>
      <c r="E16" s="278" t="s">
        <v>445</v>
      </c>
      <c r="F16" s="245">
        <v>5.6</v>
      </c>
      <c r="G16" s="332" t="s">
        <v>465</v>
      </c>
      <c r="H16" s="263">
        <v>7</v>
      </c>
    </row>
    <row r="17" spans="2:8" ht="13.5" thickBot="1">
      <c r="B17" s="261" t="s">
        <v>466</v>
      </c>
      <c r="C17" s="278" t="s">
        <v>23</v>
      </c>
      <c r="D17" s="245">
        <v>101</v>
      </c>
      <c r="E17" s="278" t="s">
        <v>417</v>
      </c>
      <c r="F17" s="245">
        <v>6.5</v>
      </c>
      <c r="G17" s="332" t="s">
        <v>417</v>
      </c>
      <c r="H17" s="263">
        <v>6</v>
      </c>
    </row>
    <row r="18" spans="2:8" ht="13.5" thickBot="1">
      <c r="B18" s="261" t="s">
        <v>496</v>
      </c>
      <c r="C18" s="278" t="s">
        <v>498</v>
      </c>
      <c r="D18" s="245">
        <v>131</v>
      </c>
      <c r="E18" s="278"/>
      <c r="F18" s="245"/>
      <c r="G18" s="332"/>
      <c r="H18" s="263"/>
    </row>
    <row r="19" spans="2:8" ht="13.5" thickBot="1">
      <c r="B19" s="261" t="s">
        <v>517</v>
      </c>
      <c r="C19" s="278" t="s">
        <v>23</v>
      </c>
      <c r="D19" s="245">
        <v>164</v>
      </c>
      <c r="E19" s="278" t="s">
        <v>417</v>
      </c>
      <c r="F19" s="245">
        <v>6.5</v>
      </c>
      <c r="G19" s="332" t="s">
        <v>417</v>
      </c>
      <c r="H19" s="263">
        <v>6</v>
      </c>
    </row>
    <row r="20" spans="2:8" ht="12.75">
      <c r="B20" s="488" t="s">
        <v>564</v>
      </c>
      <c r="C20" s="489" t="s">
        <v>498</v>
      </c>
      <c r="D20" s="480">
        <v>174</v>
      </c>
      <c r="E20" s="489" t="s">
        <v>498</v>
      </c>
      <c r="F20" s="480">
        <v>7</v>
      </c>
      <c r="G20" s="481" t="s">
        <v>498</v>
      </c>
      <c r="H20" s="482">
        <v>10</v>
      </c>
    </row>
    <row r="21" spans="2:8" ht="13.5" thickBot="1">
      <c r="B21" s="490" t="s">
        <v>605</v>
      </c>
      <c r="C21" s="245" t="s">
        <v>498</v>
      </c>
      <c r="D21" s="245">
        <v>15</v>
      </c>
      <c r="E21" s="245" t="s">
        <v>498</v>
      </c>
      <c r="F21" s="492">
        <v>7.5</v>
      </c>
      <c r="G21" s="332" t="s">
        <v>498</v>
      </c>
      <c r="H21" s="493">
        <v>10</v>
      </c>
    </row>
    <row r="22" spans="2:8" ht="13.5" thickBot="1">
      <c r="B22" s="491" t="s">
        <v>614</v>
      </c>
      <c r="C22" s="484" t="s">
        <v>23</v>
      </c>
      <c r="D22" s="484">
        <v>136</v>
      </c>
      <c r="E22" s="484" t="s">
        <v>23</v>
      </c>
      <c r="F22" s="484">
        <v>7.7</v>
      </c>
      <c r="G22" s="486" t="s">
        <v>23</v>
      </c>
      <c r="H22" s="487">
        <v>9</v>
      </c>
    </row>
    <row r="23" ht="13.5" thickBot="1"/>
    <row r="24" spans="1:8" ht="13.5" thickBot="1">
      <c r="A24" s="147" t="s">
        <v>296</v>
      </c>
      <c r="B24" s="133" t="s">
        <v>138</v>
      </c>
      <c r="C24" s="134" t="s">
        <v>290</v>
      </c>
      <c r="D24" s="135" t="s">
        <v>52</v>
      </c>
      <c r="E24" s="135" t="s">
        <v>291</v>
      </c>
      <c r="F24" s="135" t="s">
        <v>293</v>
      </c>
      <c r="G24" s="135" t="s">
        <v>292</v>
      </c>
      <c r="H24" s="136" t="s">
        <v>294</v>
      </c>
    </row>
    <row r="25" spans="2:8" ht="12.75">
      <c r="B25" s="124" t="s">
        <v>45</v>
      </c>
      <c r="C25" s="139" t="s">
        <v>128</v>
      </c>
      <c r="D25" s="57">
        <v>33</v>
      </c>
      <c r="E25" s="139" t="s">
        <v>128</v>
      </c>
      <c r="F25" s="57">
        <v>0.3</v>
      </c>
      <c r="G25" s="57"/>
      <c r="H25" s="138">
        <v>0</v>
      </c>
    </row>
    <row r="26" spans="2:8" ht="12.75">
      <c r="B26" s="125" t="s">
        <v>46</v>
      </c>
      <c r="C26" s="56" t="s">
        <v>40</v>
      </c>
      <c r="D26" s="4">
        <v>20</v>
      </c>
      <c r="E26" s="4" t="s">
        <v>40</v>
      </c>
      <c r="F26" s="4">
        <v>0.2</v>
      </c>
      <c r="G26" s="4"/>
      <c r="H26" s="102">
        <v>0</v>
      </c>
    </row>
    <row r="27" spans="2:8" ht="12.75">
      <c r="B27" s="125" t="s">
        <v>47</v>
      </c>
      <c r="C27" s="52" t="s">
        <v>40</v>
      </c>
      <c r="D27" s="9">
        <v>134</v>
      </c>
      <c r="E27" s="4" t="s">
        <v>40</v>
      </c>
      <c r="F27" s="4">
        <v>4.5</v>
      </c>
      <c r="G27" s="4" t="s">
        <v>40</v>
      </c>
      <c r="H27" s="102">
        <v>5</v>
      </c>
    </row>
    <row r="28" spans="2:8" ht="12.75">
      <c r="B28" s="125" t="s">
        <v>48</v>
      </c>
      <c r="C28" s="56" t="s">
        <v>40</v>
      </c>
      <c r="D28" s="4">
        <v>131</v>
      </c>
      <c r="E28" s="141" t="s">
        <v>40</v>
      </c>
      <c r="F28" s="9">
        <v>4.9</v>
      </c>
      <c r="G28" s="4" t="s">
        <v>40</v>
      </c>
      <c r="H28" s="102">
        <v>3</v>
      </c>
    </row>
    <row r="29" spans="2:8" ht="12.75">
      <c r="B29" s="125" t="s">
        <v>49</v>
      </c>
      <c r="C29" s="56" t="s">
        <v>40</v>
      </c>
      <c r="D29" s="4">
        <v>29</v>
      </c>
      <c r="E29" s="4" t="s">
        <v>40</v>
      </c>
      <c r="F29" s="4">
        <v>0.3</v>
      </c>
      <c r="G29" s="4"/>
      <c r="H29" s="102">
        <v>0</v>
      </c>
    </row>
    <row r="30" spans="2:8" ht="12.75">
      <c r="B30" s="125" t="s">
        <v>149</v>
      </c>
      <c r="C30" s="56" t="s">
        <v>40</v>
      </c>
      <c r="D30" s="4">
        <v>120</v>
      </c>
      <c r="E30" s="141" t="s">
        <v>40</v>
      </c>
      <c r="F30" s="9">
        <v>5</v>
      </c>
      <c r="G30" s="4" t="s">
        <v>40</v>
      </c>
      <c r="H30" s="102">
        <v>1</v>
      </c>
    </row>
    <row r="31" spans="2:8" ht="12.75">
      <c r="B31" s="125" t="s">
        <v>151</v>
      </c>
      <c r="C31" s="56" t="s">
        <v>40</v>
      </c>
      <c r="D31" s="4">
        <v>122</v>
      </c>
      <c r="E31" s="4" t="s">
        <v>40</v>
      </c>
      <c r="F31" s="4">
        <v>4.7</v>
      </c>
      <c r="G31" s="4" t="s">
        <v>40</v>
      </c>
      <c r="H31" s="102">
        <v>1</v>
      </c>
    </row>
    <row r="32" spans="2:8" ht="15" customHeight="1">
      <c r="B32" s="125" t="s">
        <v>191</v>
      </c>
      <c r="C32" s="56" t="s">
        <v>40</v>
      </c>
      <c r="D32" s="4">
        <v>97</v>
      </c>
      <c r="E32" s="4" t="s">
        <v>40</v>
      </c>
      <c r="F32" s="4">
        <v>4.2</v>
      </c>
      <c r="G32" s="4" t="s">
        <v>40</v>
      </c>
      <c r="H32" s="102">
        <v>5</v>
      </c>
    </row>
    <row r="33" spans="2:8" ht="15" customHeight="1" thickBot="1">
      <c r="B33" s="125" t="s">
        <v>228</v>
      </c>
      <c r="C33" s="264" t="s">
        <v>40</v>
      </c>
      <c r="D33" s="4">
        <v>169</v>
      </c>
      <c r="E33" s="144" t="s">
        <v>40</v>
      </c>
      <c r="F33" s="144">
        <v>7</v>
      </c>
      <c r="G33" s="144" t="s">
        <v>40</v>
      </c>
      <c r="H33" s="145">
        <v>11</v>
      </c>
    </row>
    <row r="34" spans="2:8" ht="13.5" thickBot="1">
      <c r="B34" s="125" t="s">
        <v>349</v>
      </c>
      <c r="C34" s="271" t="s">
        <v>40</v>
      </c>
      <c r="D34" s="144">
        <v>175</v>
      </c>
      <c r="E34" s="4" t="s">
        <v>40</v>
      </c>
      <c r="F34" s="4">
        <v>5.8</v>
      </c>
      <c r="G34" s="4" t="s">
        <v>40</v>
      </c>
      <c r="H34" s="102">
        <v>7</v>
      </c>
    </row>
    <row r="35" spans="2:8" ht="12.75">
      <c r="B35" s="125" t="s">
        <v>413</v>
      </c>
      <c r="C35" s="56" t="s">
        <v>40</v>
      </c>
      <c r="D35" s="4">
        <v>72</v>
      </c>
      <c r="E35" s="4" t="s">
        <v>40</v>
      </c>
      <c r="F35" s="4">
        <v>4.8</v>
      </c>
      <c r="G35" s="4" t="s">
        <v>440</v>
      </c>
      <c r="H35" s="102">
        <v>3</v>
      </c>
    </row>
    <row r="36" spans="2:8" ht="13.5" thickBot="1">
      <c r="B36" s="261" t="s">
        <v>448</v>
      </c>
      <c r="C36" s="245" t="s">
        <v>40</v>
      </c>
      <c r="D36" s="245">
        <v>82</v>
      </c>
      <c r="E36" s="245" t="s">
        <v>40</v>
      </c>
      <c r="F36" s="245">
        <v>4.8</v>
      </c>
      <c r="G36" s="245" t="s">
        <v>457</v>
      </c>
      <c r="H36" s="263">
        <v>5</v>
      </c>
    </row>
    <row r="37" spans="2:8" ht="13.5" thickBot="1">
      <c r="B37" s="261" t="s">
        <v>466</v>
      </c>
      <c r="C37" s="245" t="s">
        <v>457</v>
      </c>
      <c r="D37" s="245">
        <v>86</v>
      </c>
      <c r="E37" s="245" t="s">
        <v>470</v>
      </c>
      <c r="F37" s="245">
        <v>4.5</v>
      </c>
      <c r="G37" s="245" t="s">
        <v>457</v>
      </c>
      <c r="H37" s="263">
        <v>2</v>
      </c>
    </row>
    <row r="38" spans="2:8" ht="13.5" thickBot="1">
      <c r="B38" s="261" t="s">
        <v>496</v>
      </c>
      <c r="C38" s="245" t="s">
        <v>532</v>
      </c>
      <c r="D38" s="245"/>
      <c r="E38" s="245" t="s">
        <v>532</v>
      </c>
      <c r="F38" s="245"/>
      <c r="G38" s="245"/>
      <c r="H38" s="263"/>
    </row>
    <row r="39" spans="2:8" ht="13.5" thickBot="1">
      <c r="B39" s="261" t="s">
        <v>517</v>
      </c>
      <c r="C39" s="245" t="s">
        <v>527</v>
      </c>
      <c r="D39" s="245">
        <v>12</v>
      </c>
      <c r="E39" s="245" t="s">
        <v>527</v>
      </c>
      <c r="F39" s="245">
        <v>0.1</v>
      </c>
      <c r="G39" s="245"/>
      <c r="H39" s="263"/>
    </row>
    <row r="40" spans="2:8" ht="13.5" thickBot="1">
      <c r="B40" s="261" t="s">
        <v>564</v>
      </c>
      <c r="C40" s="245" t="s">
        <v>538</v>
      </c>
      <c r="D40" s="245">
        <v>30</v>
      </c>
      <c r="E40" s="245" t="s">
        <v>538</v>
      </c>
      <c r="F40" s="245">
        <v>0.3</v>
      </c>
      <c r="G40" s="245"/>
      <c r="H40" s="263"/>
    </row>
    <row r="41" spans="2:8" ht="13.5" thickBot="1">
      <c r="B41" s="340" t="s">
        <v>605</v>
      </c>
      <c r="C41" s="337" t="s">
        <v>538</v>
      </c>
      <c r="D41" s="337">
        <v>12</v>
      </c>
      <c r="E41" s="337" t="s">
        <v>538</v>
      </c>
      <c r="F41" s="337">
        <v>4</v>
      </c>
      <c r="G41" s="337"/>
      <c r="H41" s="339"/>
    </row>
    <row r="43" spans="1:3" ht="12.75">
      <c r="A43" s="177" t="s">
        <v>327</v>
      </c>
      <c r="B43" s="177"/>
      <c r="C43" s="177"/>
    </row>
    <row r="44" spans="1:5" ht="12.75">
      <c r="A44" s="176" t="s">
        <v>326</v>
      </c>
      <c r="B44" s="157" t="s">
        <v>324</v>
      </c>
      <c r="C44" s="157" t="s">
        <v>0</v>
      </c>
      <c r="D44" s="157" t="s">
        <v>52</v>
      </c>
      <c r="E44" s="157" t="s">
        <v>138</v>
      </c>
    </row>
    <row r="45" spans="2:5" ht="12.75">
      <c r="B45" s="157" t="s">
        <v>1</v>
      </c>
      <c r="C45" s="157" t="s">
        <v>23</v>
      </c>
      <c r="D45" s="157">
        <v>229</v>
      </c>
      <c r="E45" s="157" t="s">
        <v>49</v>
      </c>
    </row>
    <row r="46" spans="2:5" ht="12.75">
      <c r="B46" s="222" t="s">
        <v>2</v>
      </c>
      <c r="C46" s="222" t="s">
        <v>44</v>
      </c>
      <c r="D46" s="222">
        <v>224</v>
      </c>
      <c r="E46" s="222" t="s">
        <v>349</v>
      </c>
    </row>
    <row r="47" spans="2:5" ht="12.75">
      <c r="B47" s="2" t="s">
        <v>3</v>
      </c>
      <c r="C47" s="4" t="s">
        <v>23</v>
      </c>
      <c r="D47" s="4">
        <v>218</v>
      </c>
      <c r="E47" s="4" t="s">
        <v>48</v>
      </c>
    </row>
    <row r="48" spans="2:12" ht="12.75">
      <c r="B48" s="2" t="s">
        <v>4</v>
      </c>
      <c r="C48" s="2" t="s">
        <v>44</v>
      </c>
      <c r="D48" s="2">
        <v>204</v>
      </c>
      <c r="E48" s="2" t="s">
        <v>228</v>
      </c>
      <c r="I48" s="194"/>
      <c r="J48" s="194"/>
      <c r="K48" s="194"/>
      <c r="L48" s="230"/>
    </row>
    <row r="49" spans="2:5" ht="12.75">
      <c r="B49" s="4" t="s">
        <v>5</v>
      </c>
      <c r="C49" s="4" t="s">
        <v>30</v>
      </c>
      <c r="D49" s="4">
        <v>200</v>
      </c>
      <c r="E49" s="4" t="s">
        <v>49</v>
      </c>
    </row>
    <row r="50" spans="2:5" ht="12.75">
      <c r="B50" s="2" t="s">
        <v>6</v>
      </c>
      <c r="C50" s="4" t="s">
        <v>21</v>
      </c>
      <c r="D50" s="4">
        <v>193</v>
      </c>
      <c r="E50" s="4" t="s">
        <v>48</v>
      </c>
    </row>
    <row r="51" spans="2:5" ht="12.75">
      <c r="B51" s="4" t="s">
        <v>7</v>
      </c>
      <c r="C51" s="4" t="s">
        <v>21</v>
      </c>
      <c r="D51" s="4">
        <v>190</v>
      </c>
      <c r="E51" s="4" t="s">
        <v>45</v>
      </c>
    </row>
    <row r="52" spans="2:5" ht="12.75">
      <c r="B52" s="2" t="s">
        <v>8</v>
      </c>
      <c r="C52" s="4" t="s">
        <v>29</v>
      </c>
      <c r="D52" s="4">
        <v>188</v>
      </c>
      <c r="E52" s="4" t="s">
        <v>47</v>
      </c>
    </row>
    <row r="53" spans="2:5" ht="12.75">
      <c r="B53" s="2" t="s">
        <v>9</v>
      </c>
      <c r="C53" s="4" t="s">
        <v>21</v>
      </c>
      <c r="D53" s="4">
        <v>186</v>
      </c>
      <c r="E53" s="4" t="s">
        <v>47</v>
      </c>
    </row>
    <row r="54" spans="2:5" ht="12.75">
      <c r="B54" s="4" t="s">
        <v>10</v>
      </c>
      <c r="C54" s="2" t="s">
        <v>207</v>
      </c>
      <c r="D54" s="2">
        <v>181</v>
      </c>
      <c r="E54" s="2" t="s">
        <v>228</v>
      </c>
    </row>
    <row r="55" spans="2:5" ht="12.75">
      <c r="B55" s="179"/>
      <c r="C55" s="179"/>
      <c r="D55" s="179"/>
      <c r="E55" s="179"/>
    </row>
    <row r="57" spans="1:5" ht="12.75">
      <c r="A57" s="175" t="s">
        <v>296</v>
      </c>
      <c r="B57" s="162" t="s">
        <v>324</v>
      </c>
      <c r="C57" s="162" t="s">
        <v>328</v>
      </c>
      <c r="D57" s="162" t="s">
        <v>52</v>
      </c>
      <c r="E57" s="162" t="s">
        <v>138</v>
      </c>
    </row>
    <row r="58" spans="2:11" ht="12.75">
      <c r="B58" s="162" t="s">
        <v>1</v>
      </c>
      <c r="C58" s="162" t="s">
        <v>40</v>
      </c>
      <c r="D58" s="162">
        <v>175</v>
      </c>
      <c r="E58" s="162" t="s">
        <v>349</v>
      </c>
      <c r="F58" s="194"/>
      <c r="I58" s="194"/>
      <c r="J58" s="194"/>
      <c r="K58" s="194"/>
    </row>
    <row r="59" spans="2:7" ht="12.75">
      <c r="B59" s="2" t="s">
        <v>2</v>
      </c>
      <c r="C59" s="2" t="s">
        <v>40</v>
      </c>
      <c r="D59" s="2">
        <v>169</v>
      </c>
      <c r="E59" s="2" t="s">
        <v>228</v>
      </c>
      <c r="F59" s="194"/>
      <c r="G59" s="226"/>
    </row>
    <row r="60" spans="2:7" ht="12.75">
      <c r="B60" s="2" t="s">
        <v>3</v>
      </c>
      <c r="C60" s="2" t="s">
        <v>40</v>
      </c>
      <c r="D60" s="2">
        <v>134</v>
      </c>
      <c r="E60" s="2" t="s">
        <v>47</v>
      </c>
      <c r="F60" s="194"/>
      <c r="G60" s="226"/>
    </row>
    <row r="61" spans="2:6" ht="12.75">
      <c r="B61" s="2" t="s">
        <v>4</v>
      </c>
      <c r="C61" s="2" t="s">
        <v>40</v>
      </c>
      <c r="D61" s="2">
        <v>131</v>
      </c>
      <c r="E61" s="2" t="s">
        <v>48</v>
      </c>
      <c r="F61" s="221"/>
    </row>
    <row r="62" spans="2:6" ht="12.75">
      <c r="B62" s="2" t="s">
        <v>5</v>
      </c>
      <c r="C62" s="2" t="s">
        <v>193</v>
      </c>
      <c r="D62" s="2">
        <v>127</v>
      </c>
      <c r="E62" s="2" t="s">
        <v>349</v>
      </c>
      <c r="F62" s="194"/>
    </row>
    <row r="63" spans="2:6" ht="12.75">
      <c r="B63" s="2" t="s">
        <v>6</v>
      </c>
      <c r="C63" s="2" t="s">
        <v>40</v>
      </c>
      <c r="D63" s="2">
        <v>122</v>
      </c>
      <c r="E63" s="2" t="s">
        <v>151</v>
      </c>
      <c r="F63" s="221"/>
    </row>
    <row r="64" spans="2:6" ht="12.75">
      <c r="B64" s="2" t="s">
        <v>7</v>
      </c>
      <c r="C64" s="2" t="s">
        <v>40</v>
      </c>
      <c r="D64" s="2">
        <v>120</v>
      </c>
      <c r="E64" s="2" t="s">
        <v>149</v>
      </c>
      <c r="F64" s="194"/>
    </row>
    <row r="65" spans="2:7" ht="12.75">
      <c r="B65" s="2" t="s">
        <v>8</v>
      </c>
      <c r="C65" s="2" t="s">
        <v>193</v>
      </c>
      <c r="D65" s="2">
        <v>106</v>
      </c>
      <c r="E65" s="2" t="s">
        <v>228</v>
      </c>
      <c r="F65" s="194"/>
      <c r="G65" s="226"/>
    </row>
    <row r="66" spans="2:7" ht="12.75">
      <c r="B66" s="2" t="s">
        <v>9</v>
      </c>
      <c r="C66" s="2" t="s">
        <v>457</v>
      </c>
      <c r="D66" s="2">
        <v>98</v>
      </c>
      <c r="E66" s="358" t="s">
        <v>466</v>
      </c>
      <c r="F66" s="194"/>
      <c r="G66" s="226"/>
    </row>
    <row r="67" spans="2:6" ht="12.75">
      <c r="B67" s="2" t="s">
        <v>10</v>
      </c>
      <c r="C67" s="2" t="s">
        <v>40</v>
      </c>
      <c r="D67" s="2">
        <v>97</v>
      </c>
      <c r="E67" s="2" t="s">
        <v>191</v>
      </c>
      <c r="F67" s="221"/>
    </row>
    <row r="68" spans="2:6" ht="12.75">
      <c r="B68" s="2"/>
      <c r="C68" s="2"/>
      <c r="D68" s="2"/>
      <c r="E68" s="358"/>
      <c r="F68" s="221"/>
    </row>
    <row r="69" spans="2:6" ht="12.75">
      <c r="B69" s="2"/>
      <c r="C69" s="358"/>
      <c r="D69" s="358"/>
      <c r="E69" s="358"/>
      <c r="F69" s="221"/>
    </row>
    <row r="73" spans="2:6" ht="12.75">
      <c r="B73" s="194"/>
      <c r="C73" s="194"/>
      <c r="D73" s="194"/>
      <c r="E73" s="194"/>
      <c r="F73" s="22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0">
      <selection activeCell="D22" sqref="D22"/>
    </sheetView>
  </sheetViews>
  <sheetFormatPr defaultColWidth="9.00390625" defaultRowHeight="12.75"/>
  <cols>
    <col min="2" max="2" width="9.50390625" style="0" bestFit="1" customWidth="1"/>
    <col min="3" max="3" width="23.50390625" style="0" bestFit="1" customWidth="1"/>
    <col min="4" max="4" width="5.50390625" style="0" bestFit="1" customWidth="1"/>
    <col min="5" max="5" width="23.00390625" style="0" bestFit="1" customWidth="1"/>
    <col min="6" max="6" width="7.625" style="0" bestFit="1" customWidth="1"/>
    <col min="7" max="7" width="29.375" style="0" bestFit="1" customWidth="1"/>
    <col min="8" max="8" width="6.125" style="0" bestFit="1" customWidth="1"/>
    <col min="9" max="9" width="11.00390625" style="0" bestFit="1" customWidth="1"/>
  </cols>
  <sheetData>
    <row r="1" spans="3:4" ht="13.5" thickBot="1">
      <c r="C1" s="576" t="s">
        <v>298</v>
      </c>
      <c r="D1" s="577"/>
    </row>
    <row r="2" ht="13.5" thickBot="1"/>
    <row r="3" spans="1:8" ht="13.5" thickBot="1">
      <c r="A3" s="146" t="s">
        <v>300</v>
      </c>
      <c r="B3" s="127" t="s">
        <v>138</v>
      </c>
      <c r="C3" s="128" t="s">
        <v>295</v>
      </c>
      <c r="D3" s="129" t="s">
        <v>51</v>
      </c>
      <c r="E3" s="129" t="s">
        <v>427</v>
      </c>
      <c r="F3" s="129" t="s">
        <v>293</v>
      </c>
      <c r="G3" s="129" t="s">
        <v>299</v>
      </c>
      <c r="H3" s="130" t="s">
        <v>294</v>
      </c>
    </row>
    <row r="4" spans="2:8" ht="12.75">
      <c r="B4" s="124" t="s">
        <v>45</v>
      </c>
      <c r="C4" s="139" t="s">
        <v>21</v>
      </c>
      <c r="D4" s="57">
        <v>244</v>
      </c>
      <c r="E4" s="57" t="s">
        <v>92</v>
      </c>
      <c r="F4" s="57">
        <v>8.5</v>
      </c>
      <c r="G4" s="57" t="s">
        <v>92</v>
      </c>
      <c r="H4" s="138">
        <v>13</v>
      </c>
    </row>
    <row r="5" spans="2:8" ht="12.75">
      <c r="B5" s="125" t="s">
        <v>46</v>
      </c>
      <c r="C5" s="56" t="s">
        <v>21</v>
      </c>
      <c r="D5" s="4">
        <v>233</v>
      </c>
      <c r="E5" s="4" t="s">
        <v>21</v>
      </c>
      <c r="F5" s="137">
        <v>9.7</v>
      </c>
      <c r="G5" s="4" t="s">
        <v>21</v>
      </c>
      <c r="H5" s="102">
        <v>10</v>
      </c>
    </row>
    <row r="6" spans="2:8" ht="12.75">
      <c r="B6" s="125" t="s">
        <v>47</v>
      </c>
      <c r="C6" s="56" t="s">
        <v>29</v>
      </c>
      <c r="D6" s="4">
        <v>215</v>
      </c>
      <c r="E6" s="4" t="s">
        <v>25</v>
      </c>
      <c r="F6" s="4">
        <v>6.7</v>
      </c>
      <c r="G6" s="4" t="s">
        <v>92</v>
      </c>
      <c r="H6" s="102">
        <v>9</v>
      </c>
    </row>
    <row r="7" spans="2:8" ht="12.75">
      <c r="B7" s="125" t="s">
        <v>48</v>
      </c>
      <c r="C7" s="52" t="s">
        <v>21</v>
      </c>
      <c r="D7" s="9">
        <v>268</v>
      </c>
      <c r="E7" s="4" t="s">
        <v>24</v>
      </c>
      <c r="F7" s="4">
        <v>8.5</v>
      </c>
      <c r="G7" s="4" t="s">
        <v>24</v>
      </c>
      <c r="H7" s="102">
        <v>12</v>
      </c>
    </row>
    <row r="8" spans="2:8" ht="12.75">
      <c r="B8" s="125" t="s">
        <v>49</v>
      </c>
      <c r="C8" s="56" t="s">
        <v>21</v>
      </c>
      <c r="D8" s="4">
        <v>233</v>
      </c>
      <c r="E8" s="4" t="s">
        <v>21</v>
      </c>
      <c r="F8" s="4">
        <v>8.7</v>
      </c>
      <c r="G8" s="4" t="s">
        <v>21</v>
      </c>
      <c r="H8" s="102">
        <v>10</v>
      </c>
    </row>
    <row r="9" spans="2:8" ht="12.75">
      <c r="B9" s="125" t="s">
        <v>149</v>
      </c>
      <c r="C9" s="56" t="s">
        <v>24</v>
      </c>
      <c r="D9" s="4">
        <v>221</v>
      </c>
      <c r="E9" s="141" t="s">
        <v>24</v>
      </c>
      <c r="F9" s="9">
        <v>11.1</v>
      </c>
      <c r="G9" s="141" t="s">
        <v>24</v>
      </c>
      <c r="H9" s="142">
        <v>14</v>
      </c>
    </row>
    <row r="10" spans="2:8" ht="12.75">
      <c r="B10" s="125" t="s">
        <v>151</v>
      </c>
      <c r="C10" s="56" t="s">
        <v>24</v>
      </c>
      <c r="D10" s="4">
        <v>202</v>
      </c>
      <c r="E10" s="4" t="s">
        <v>24</v>
      </c>
      <c r="F10" s="4">
        <v>10.6</v>
      </c>
      <c r="G10" s="4" t="s">
        <v>24</v>
      </c>
      <c r="H10" s="102">
        <v>9</v>
      </c>
    </row>
    <row r="11" spans="2:8" ht="12.75">
      <c r="B11" s="125" t="s">
        <v>191</v>
      </c>
      <c r="C11" s="56" t="s">
        <v>21</v>
      </c>
      <c r="D11" s="4">
        <v>172</v>
      </c>
      <c r="E11" s="4" t="s">
        <v>24</v>
      </c>
      <c r="F11" s="4">
        <v>6.6</v>
      </c>
      <c r="G11" s="4" t="s">
        <v>24</v>
      </c>
      <c r="H11" s="102">
        <v>9</v>
      </c>
    </row>
    <row r="12" spans="2:8" ht="13.5" thickBot="1">
      <c r="B12" s="125" t="s">
        <v>228</v>
      </c>
      <c r="C12" s="264" t="s">
        <v>44</v>
      </c>
      <c r="D12" s="245">
        <v>276</v>
      </c>
      <c r="E12" s="197" t="s">
        <v>44</v>
      </c>
      <c r="F12" s="197">
        <v>10.6</v>
      </c>
      <c r="G12" s="144" t="s">
        <v>44</v>
      </c>
      <c r="H12" s="145">
        <v>17</v>
      </c>
    </row>
    <row r="13" spans="2:8" ht="13.5" thickBot="1">
      <c r="B13" s="125" t="s">
        <v>349</v>
      </c>
      <c r="C13" s="272" t="s">
        <v>44</v>
      </c>
      <c r="D13" s="200">
        <v>331</v>
      </c>
      <c r="E13" s="200" t="s">
        <v>44</v>
      </c>
      <c r="F13" s="200">
        <v>11.8</v>
      </c>
      <c r="G13" s="200" t="s">
        <v>44</v>
      </c>
      <c r="H13" s="145">
        <v>17</v>
      </c>
    </row>
    <row r="14" spans="2:8" ht="12.75">
      <c r="B14" s="125" t="s">
        <v>413</v>
      </c>
      <c r="C14" s="56" t="s">
        <v>417</v>
      </c>
      <c r="D14" s="4">
        <v>191</v>
      </c>
      <c r="E14" s="4" t="s">
        <v>417</v>
      </c>
      <c r="F14" s="4">
        <v>8.7</v>
      </c>
      <c r="G14" s="4" t="s">
        <v>24</v>
      </c>
      <c r="H14" s="102">
        <v>11</v>
      </c>
    </row>
    <row r="15" spans="2:8" ht="12.75">
      <c r="B15" s="125" t="s">
        <v>448</v>
      </c>
      <c r="C15" s="56" t="s">
        <v>24</v>
      </c>
      <c r="D15" s="4">
        <v>180</v>
      </c>
      <c r="E15" s="4" t="s">
        <v>24</v>
      </c>
      <c r="F15" s="4">
        <v>7.2</v>
      </c>
      <c r="G15" s="4" t="s">
        <v>44</v>
      </c>
      <c r="H15" s="102">
        <v>12</v>
      </c>
    </row>
    <row r="16" spans="2:8" ht="13.5" thickBot="1">
      <c r="B16" s="432" t="s">
        <v>466</v>
      </c>
      <c r="C16" s="245" t="s">
        <v>24</v>
      </c>
      <c r="D16" s="245">
        <v>58</v>
      </c>
      <c r="E16" s="245" t="s">
        <v>417</v>
      </c>
      <c r="F16" s="262">
        <v>9</v>
      </c>
      <c r="G16" s="332" t="s">
        <v>24</v>
      </c>
      <c r="H16" s="263">
        <v>5</v>
      </c>
    </row>
    <row r="17" spans="2:8" ht="12.75">
      <c r="B17" s="433" t="s">
        <v>496</v>
      </c>
      <c r="C17" s="434" t="s">
        <v>417</v>
      </c>
      <c r="D17" s="435">
        <v>133</v>
      </c>
      <c r="E17" s="435"/>
      <c r="F17" s="435"/>
      <c r="G17" s="435"/>
      <c r="H17" s="436"/>
    </row>
    <row r="18" spans="2:8" ht="13.5" thickBot="1">
      <c r="B18" s="432" t="s">
        <v>517</v>
      </c>
      <c r="C18" s="245" t="s">
        <v>32</v>
      </c>
      <c r="D18" s="245">
        <v>200</v>
      </c>
      <c r="E18" s="245" t="s">
        <v>32</v>
      </c>
      <c r="F18" s="262">
        <v>12.5</v>
      </c>
      <c r="G18" s="332" t="s">
        <v>32</v>
      </c>
      <c r="H18" s="263">
        <v>13</v>
      </c>
    </row>
    <row r="19" spans="2:8" ht="13.5" thickBot="1">
      <c r="B19" s="432" t="s">
        <v>564</v>
      </c>
      <c r="C19" s="245" t="s">
        <v>21</v>
      </c>
      <c r="D19" s="245">
        <v>215</v>
      </c>
      <c r="E19" s="245" t="s">
        <v>518</v>
      </c>
      <c r="F19" s="262">
        <v>10.6</v>
      </c>
      <c r="G19" s="332" t="s">
        <v>518</v>
      </c>
      <c r="H19" s="263">
        <v>11</v>
      </c>
    </row>
    <row r="20" spans="2:8" ht="13.5" thickBot="1">
      <c r="B20" s="433" t="s">
        <v>605</v>
      </c>
      <c r="C20" s="480" t="s">
        <v>21</v>
      </c>
      <c r="D20" s="480">
        <v>27</v>
      </c>
      <c r="E20" s="480" t="s">
        <v>21</v>
      </c>
      <c r="F20" s="46">
        <v>9</v>
      </c>
      <c r="G20" s="481" t="s">
        <v>21</v>
      </c>
      <c r="H20" s="482">
        <v>3</v>
      </c>
    </row>
    <row r="21" spans="2:8" ht="13.5" thickBot="1">
      <c r="B21" s="483" t="s">
        <v>614</v>
      </c>
      <c r="C21" s="484" t="s">
        <v>540</v>
      </c>
      <c r="D21" s="484">
        <v>165</v>
      </c>
      <c r="E21" s="484" t="s">
        <v>540</v>
      </c>
      <c r="F21" s="485">
        <v>7</v>
      </c>
      <c r="G21" s="486" t="s">
        <v>21</v>
      </c>
      <c r="H21" s="487">
        <v>7</v>
      </c>
    </row>
    <row r="22" ht="13.5" thickBot="1"/>
    <row r="23" spans="1:8" ht="13.5" thickBot="1">
      <c r="A23" s="147" t="s">
        <v>296</v>
      </c>
      <c r="B23" s="133" t="s">
        <v>138</v>
      </c>
      <c r="C23" s="134" t="s">
        <v>295</v>
      </c>
      <c r="D23" s="135" t="s">
        <v>51</v>
      </c>
      <c r="E23" s="135" t="s">
        <v>427</v>
      </c>
      <c r="F23" s="135" t="s">
        <v>293</v>
      </c>
      <c r="G23" s="135" t="s">
        <v>299</v>
      </c>
      <c r="H23" s="136" t="s">
        <v>294</v>
      </c>
    </row>
    <row r="24" spans="2:8" ht="12.75">
      <c r="B24" s="124" t="s">
        <v>45</v>
      </c>
      <c r="C24" s="139" t="s">
        <v>40</v>
      </c>
      <c r="D24" s="57">
        <v>18</v>
      </c>
      <c r="E24" s="57" t="s">
        <v>40</v>
      </c>
      <c r="F24" s="57">
        <v>0.2</v>
      </c>
      <c r="G24" s="51" t="s">
        <v>40</v>
      </c>
      <c r="H24" s="143">
        <v>1</v>
      </c>
    </row>
    <row r="25" spans="2:8" ht="12.75">
      <c r="B25" s="125" t="s">
        <v>46</v>
      </c>
      <c r="C25" s="56" t="s">
        <v>40</v>
      </c>
      <c r="D25" s="4">
        <v>6</v>
      </c>
      <c r="E25" s="4" t="s">
        <v>40</v>
      </c>
      <c r="F25" s="4">
        <v>0.1</v>
      </c>
      <c r="G25" s="4"/>
      <c r="H25" s="102">
        <v>0</v>
      </c>
    </row>
    <row r="26" spans="2:8" ht="12.75">
      <c r="B26" s="125" t="s">
        <v>47</v>
      </c>
      <c r="C26" s="56" t="s">
        <v>40</v>
      </c>
      <c r="D26" s="4">
        <v>47</v>
      </c>
      <c r="E26" s="4" t="s">
        <v>40</v>
      </c>
      <c r="F26" s="4">
        <v>1.6</v>
      </c>
      <c r="G26" s="4"/>
      <c r="H26" s="102">
        <v>0</v>
      </c>
    </row>
    <row r="27" spans="2:8" ht="12.75">
      <c r="B27" s="125" t="s">
        <v>48</v>
      </c>
      <c r="C27" s="56" t="s">
        <v>40</v>
      </c>
      <c r="D27" s="4">
        <v>75</v>
      </c>
      <c r="E27" s="4" t="s">
        <v>40</v>
      </c>
      <c r="F27" s="4">
        <v>2.8</v>
      </c>
      <c r="G27" s="141" t="s">
        <v>40</v>
      </c>
      <c r="H27" s="142">
        <v>1</v>
      </c>
    </row>
    <row r="28" spans="2:8" ht="12.75">
      <c r="B28" s="125" t="s">
        <v>49</v>
      </c>
      <c r="C28" s="56" t="s">
        <v>40</v>
      </c>
      <c r="D28" s="4">
        <v>17</v>
      </c>
      <c r="E28" s="4" t="s">
        <v>40</v>
      </c>
      <c r="F28" s="4">
        <v>0.2</v>
      </c>
      <c r="G28" s="4"/>
      <c r="H28" s="102">
        <v>0</v>
      </c>
    </row>
    <row r="29" spans="2:8" ht="12.75">
      <c r="B29" s="125" t="s">
        <v>149</v>
      </c>
      <c r="C29" s="56" t="s">
        <v>40</v>
      </c>
      <c r="D29" s="4">
        <v>70</v>
      </c>
      <c r="E29" s="4" t="s">
        <v>40</v>
      </c>
      <c r="F29" s="4">
        <v>2.9</v>
      </c>
      <c r="G29" s="4"/>
      <c r="H29" s="102">
        <v>0</v>
      </c>
    </row>
    <row r="30" spans="2:8" ht="12.75">
      <c r="B30" s="125" t="s">
        <v>151</v>
      </c>
      <c r="C30" s="52" t="s">
        <v>40</v>
      </c>
      <c r="D30" s="9">
        <v>108</v>
      </c>
      <c r="E30" s="141" t="s">
        <v>40</v>
      </c>
      <c r="F30" s="9">
        <v>4.2</v>
      </c>
      <c r="G30" s="4"/>
      <c r="H30" s="102">
        <v>0</v>
      </c>
    </row>
    <row r="31" spans="2:8" ht="12.75">
      <c r="B31" s="125" t="s">
        <v>191</v>
      </c>
      <c r="C31" s="56" t="s">
        <v>40</v>
      </c>
      <c r="D31" s="4">
        <v>67</v>
      </c>
      <c r="E31" s="4" t="s">
        <v>40</v>
      </c>
      <c r="F31" s="4">
        <v>3</v>
      </c>
      <c r="G31" s="123" t="s">
        <v>193</v>
      </c>
      <c r="H31" s="140">
        <v>2</v>
      </c>
    </row>
    <row r="32" spans="2:8" ht="13.5" thickBot="1">
      <c r="B32" s="126" t="s">
        <v>228</v>
      </c>
      <c r="C32" s="196" t="s">
        <v>40</v>
      </c>
      <c r="D32" s="197">
        <v>99</v>
      </c>
      <c r="E32" s="197" t="s">
        <v>40</v>
      </c>
      <c r="F32" s="197">
        <v>4.1</v>
      </c>
      <c r="G32" s="200" t="s">
        <v>193</v>
      </c>
      <c r="H32" s="145">
        <v>2</v>
      </c>
    </row>
    <row r="33" spans="2:8" ht="13.5" thickBot="1">
      <c r="B33" s="126" t="s">
        <v>349</v>
      </c>
      <c r="C33" s="272" t="s">
        <v>40</v>
      </c>
      <c r="D33" s="200">
        <v>155</v>
      </c>
      <c r="E33" s="200" t="s">
        <v>40</v>
      </c>
      <c r="F33" s="200">
        <v>5</v>
      </c>
      <c r="G33" s="199"/>
      <c r="H33" s="205">
        <v>0</v>
      </c>
    </row>
    <row r="34" spans="2:8" ht="12.75">
      <c r="B34" s="125" t="s">
        <v>413</v>
      </c>
      <c r="C34" s="56" t="s">
        <v>40</v>
      </c>
      <c r="D34" s="4">
        <v>63</v>
      </c>
      <c r="E34" s="4" t="s">
        <v>40</v>
      </c>
      <c r="F34" s="4">
        <v>4.2</v>
      </c>
      <c r="G34" s="4"/>
      <c r="H34" s="102"/>
    </row>
    <row r="35" spans="2:8" ht="12.75">
      <c r="B35" s="125" t="s">
        <v>448</v>
      </c>
      <c r="C35" s="56" t="s">
        <v>40</v>
      </c>
      <c r="D35" s="4">
        <v>66</v>
      </c>
      <c r="E35" s="4" t="s">
        <v>40</v>
      </c>
      <c r="F35" s="4">
        <v>3.9</v>
      </c>
      <c r="G35" s="4" t="s">
        <v>464</v>
      </c>
      <c r="H35" s="102">
        <v>1</v>
      </c>
    </row>
    <row r="36" spans="2:8" ht="13.5" thickBot="1">
      <c r="B36" s="432" t="s">
        <v>466</v>
      </c>
      <c r="C36" s="437" t="s">
        <v>457</v>
      </c>
      <c r="D36" s="245">
        <v>57</v>
      </c>
      <c r="E36" s="245" t="s">
        <v>483</v>
      </c>
      <c r="F36" s="245">
        <v>3.1</v>
      </c>
      <c r="G36" s="332"/>
      <c r="H36" s="263">
        <v>0</v>
      </c>
    </row>
    <row r="37" spans="2:8" ht="12.75">
      <c r="B37" s="433" t="s">
        <v>496</v>
      </c>
      <c r="C37" s="434" t="s">
        <v>532</v>
      </c>
      <c r="D37" s="435"/>
      <c r="E37" s="435" t="s">
        <v>532</v>
      </c>
      <c r="F37" s="435"/>
      <c r="G37" s="435"/>
      <c r="H37" s="436"/>
    </row>
    <row r="38" spans="2:8" ht="13.5" thickBot="1">
      <c r="B38" s="432" t="s">
        <v>517</v>
      </c>
      <c r="C38" s="437" t="s">
        <v>527</v>
      </c>
      <c r="D38" s="245">
        <v>27</v>
      </c>
      <c r="E38" s="245" t="s">
        <v>527</v>
      </c>
      <c r="F38" s="245">
        <v>0.1</v>
      </c>
      <c r="G38" s="435"/>
      <c r="H38" s="436"/>
    </row>
    <row r="39" spans="2:8" ht="13.5" thickBot="1">
      <c r="B39" s="335" t="s">
        <v>564</v>
      </c>
      <c r="C39" s="336" t="s">
        <v>538</v>
      </c>
      <c r="D39" s="337">
        <v>21</v>
      </c>
      <c r="E39" s="337" t="s">
        <v>538</v>
      </c>
      <c r="F39" s="337">
        <v>0.2</v>
      </c>
      <c r="G39" s="338"/>
      <c r="H39" s="339">
        <v>0</v>
      </c>
    </row>
    <row r="41" spans="1:3" ht="12.75">
      <c r="A41" s="177" t="s">
        <v>323</v>
      </c>
      <c r="B41" s="177"/>
      <c r="C41" s="177"/>
    </row>
    <row r="42" spans="1:5" ht="12.75">
      <c r="A42" s="174" t="s">
        <v>326</v>
      </c>
      <c r="B42" s="157" t="s">
        <v>324</v>
      </c>
      <c r="C42" s="157" t="s">
        <v>325</v>
      </c>
      <c r="D42" s="157" t="s">
        <v>51</v>
      </c>
      <c r="E42" s="157" t="s">
        <v>138</v>
      </c>
    </row>
    <row r="43" spans="2:6" ht="12.75">
      <c r="B43" s="178" t="s">
        <v>1</v>
      </c>
      <c r="C43" s="178" t="s">
        <v>44</v>
      </c>
      <c r="D43" s="178">
        <v>331</v>
      </c>
      <c r="E43" s="178" t="s">
        <v>349</v>
      </c>
      <c r="F43" s="194"/>
    </row>
    <row r="44" spans="2:7" ht="12.75">
      <c r="B44" s="2" t="s">
        <v>2</v>
      </c>
      <c r="C44" s="2" t="s">
        <v>24</v>
      </c>
      <c r="D44" s="2">
        <v>304</v>
      </c>
      <c r="E44" s="2" t="s">
        <v>349</v>
      </c>
      <c r="F44" s="194"/>
      <c r="G44" s="226"/>
    </row>
    <row r="45" spans="2:7" ht="12.75">
      <c r="B45" s="2" t="s">
        <v>3</v>
      </c>
      <c r="C45" s="222" t="s">
        <v>44</v>
      </c>
      <c r="D45" s="222">
        <v>276</v>
      </c>
      <c r="E45" s="222" t="s">
        <v>228</v>
      </c>
      <c r="G45" s="226"/>
    </row>
    <row r="46" spans="2:12" ht="12.75">
      <c r="B46" s="2" t="s">
        <v>4</v>
      </c>
      <c r="C46" s="2" t="s">
        <v>21</v>
      </c>
      <c r="D46" s="2">
        <v>268</v>
      </c>
      <c r="E46" s="2" t="s">
        <v>48</v>
      </c>
      <c r="F46" s="194"/>
      <c r="G46" s="226"/>
      <c r="I46" s="194"/>
      <c r="J46" s="194"/>
      <c r="K46" s="194"/>
      <c r="L46" s="194"/>
    </row>
    <row r="47" spans="2:7" ht="12.75">
      <c r="B47" s="2" t="s">
        <v>5</v>
      </c>
      <c r="C47" s="2" t="s">
        <v>24</v>
      </c>
      <c r="D47" s="2">
        <v>254</v>
      </c>
      <c r="E47" s="2" t="s">
        <v>48</v>
      </c>
      <c r="F47" s="194"/>
      <c r="G47" s="226"/>
    </row>
    <row r="48" spans="2:7" ht="12.75">
      <c r="B48" s="2" t="s">
        <v>6</v>
      </c>
      <c r="C48" s="2" t="s">
        <v>21</v>
      </c>
      <c r="D48" s="2">
        <v>244</v>
      </c>
      <c r="E48" s="2" t="s">
        <v>45</v>
      </c>
      <c r="F48" s="194"/>
      <c r="G48" s="226"/>
    </row>
    <row r="49" spans="2:7" ht="12.75">
      <c r="B49" s="2" t="s">
        <v>7</v>
      </c>
      <c r="C49" s="2" t="s">
        <v>92</v>
      </c>
      <c r="D49" s="2">
        <v>236</v>
      </c>
      <c r="E49" s="2" t="s">
        <v>45</v>
      </c>
      <c r="G49" s="226"/>
    </row>
    <row r="50" spans="2:5" ht="12.75">
      <c r="B50" s="2" t="s">
        <v>8</v>
      </c>
      <c r="C50" s="2" t="s">
        <v>21</v>
      </c>
      <c r="D50" s="2">
        <v>233</v>
      </c>
      <c r="E50" s="2" t="s">
        <v>46</v>
      </c>
    </row>
    <row r="51" spans="2:5" ht="12.75">
      <c r="B51" s="2" t="s">
        <v>9</v>
      </c>
      <c r="C51" s="2" t="s">
        <v>21</v>
      </c>
      <c r="D51" s="2">
        <v>233</v>
      </c>
      <c r="E51" s="2" t="s">
        <v>49</v>
      </c>
    </row>
    <row r="52" spans="2:5" ht="12.75">
      <c r="B52" s="2" t="s">
        <v>10</v>
      </c>
      <c r="C52" s="2" t="s">
        <v>24</v>
      </c>
      <c r="D52" s="2">
        <v>227</v>
      </c>
      <c r="E52" s="2" t="s">
        <v>49</v>
      </c>
    </row>
    <row r="53" spans="2:6" ht="12.75">
      <c r="B53" s="221"/>
      <c r="C53" s="2"/>
      <c r="D53" s="2"/>
      <c r="E53" s="2"/>
      <c r="F53" s="221"/>
    </row>
    <row r="55" spans="1:5" ht="12.75">
      <c r="A55" s="175" t="s">
        <v>296</v>
      </c>
      <c r="B55" s="162" t="s">
        <v>324</v>
      </c>
      <c r="C55" s="162" t="s">
        <v>325</v>
      </c>
      <c r="D55" s="162" t="s">
        <v>51</v>
      </c>
      <c r="E55" s="162" t="s">
        <v>138</v>
      </c>
    </row>
    <row r="56" spans="2:7" ht="12.75">
      <c r="B56" s="178" t="s">
        <v>1</v>
      </c>
      <c r="C56" s="178" t="s">
        <v>40</v>
      </c>
      <c r="D56" s="178">
        <v>155</v>
      </c>
      <c r="E56" s="178" t="s">
        <v>349</v>
      </c>
      <c r="F56" s="194"/>
      <c r="G56" s="226"/>
    </row>
    <row r="57" spans="2:7" ht="12.75">
      <c r="B57" s="2" t="s">
        <v>2</v>
      </c>
      <c r="C57" s="2" t="s">
        <v>40</v>
      </c>
      <c r="D57" s="2">
        <v>108</v>
      </c>
      <c r="E57" s="2" t="s">
        <v>151</v>
      </c>
      <c r="F57" s="194"/>
      <c r="G57" s="226"/>
    </row>
    <row r="58" spans="2:6" ht="12.75">
      <c r="B58" s="2" t="s">
        <v>3</v>
      </c>
      <c r="C58" s="2" t="s">
        <v>40</v>
      </c>
      <c r="D58" s="2">
        <v>99</v>
      </c>
      <c r="E58" s="2" t="s">
        <v>228</v>
      </c>
      <c r="F58" s="221"/>
    </row>
    <row r="59" spans="2:6" ht="12.75">
      <c r="B59" s="2" t="s">
        <v>4</v>
      </c>
      <c r="C59" s="2" t="s">
        <v>193</v>
      </c>
      <c r="D59" s="2">
        <v>94</v>
      </c>
      <c r="E59" s="2" t="s">
        <v>228</v>
      </c>
      <c r="F59" s="221"/>
    </row>
    <row r="60" spans="2:6" ht="12.75">
      <c r="B60" s="2" t="s">
        <v>5</v>
      </c>
      <c r="C60" s="2" t="s">
        <v>40</v>
      </c>
      <c r="D60" s="2">
        <v>75</v>
      </c>
      <c r="E60" s="4" t="s">
        <v>48</v>
      </c>
      <c r="F60" s="221"/>
    </row>
    <row r="61" spans="2:6" ht="12.75">
      <c r="B61" s="2" t="s">
        <v>6</v>
      </c>
      <c r="C61" s="2" t="s">
        <v>40</v>
      </c>
      <c r="D61" s="2">
        <v>70</v>
      </c>
      <c r="E61" s="4" t="s">
        <v>368</v>
      </c>
      <c r="F61" s="221"/>
    </row>
    <row r="62" spans="2:7" ht="12.75">
      <c r="B62" s="2" t="s">
        <v>7</v>
      </c>
      <c r="C62" s="2" t="s">
        <v>40</v>
      </c>
      <c r="D62" s="2">
        <v>67</v>
      </c>
      <c r="E62" s="2" t="s">
        <v>191</v>
      </c>
      <c r="F62" s="194"/>
      <c r="G62" s="226"/>
    </row>
    <row r="63" spans="2:7" ht="12.75">
      <c r="B63" s="2" t="s">
        <v>8</v>
      </c>
      <c r="C63" s="2" t="s">
        <v>40</v>
      </c>
      <c r="D63" s="2">
        <v>66</v>
      </c>
      <c r="E63" s="2" t="s">
        <v>448</v>
      </c>
      <c r="F63" s="194"/>
      <c r="G63" s="226"/>
    </row>
    <row r="64" spans="2:6" ht="12.75">
      <c r="B64" s="2" t="s">
        <v>9</v>
      </c>
      <c r="C64" s="2" t="s">
        <v>40</v>
      </c>
      <c r="D64" s="2">
        <v>63</v>
      </c>
      <c r="E64" s="2" t="s">
        <v>413</v>
      </c>
      <c r="F64" s="221"/>
    </row>
    <row r="65" spans="2:5" ht="12.75">
      <c r="B65" s="2" t="s">
        <v>10</v>
      </c>
      <c r="C65" s="2" t="s">
        <v>457</v>
      </c>
      <c r="D65" s="2">
        <v>57</v>
      </c>
      <c r="E65" s="2" t="s">
        <v>466</v>
      </c>
    </row>
    <row r="66" spans="2:6" ht="12.75">
      <c r="B66" s="230"/>
      <c r="C66" s="194"/>
      <c r="D66" s="194"/>
      <c r="E66" s="194"/>
      <c r="F66" s="221"/>
    </row>
  </sheetData>
  <sheetProtection/>
  <mergeCells count="1">
    <mergeCell ref="C1:D1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55"/>
  <sheetViews>
    <sheetView zoomScalePageLayoutView="0" workbookViewId="0" topLeftCell="A28">
      <selection activeCell="C34" sqref="C34"/>
    </sheetView>
  </sheetViews>
  <sheetFormatPr defaultColWidth="9.00390625" defaultRowHeight="12.75"/>
  <cols>
    <col min="2" max="2" width="12.875" style="0" bestFit="1" customWidth="1"/>
    <col min="5" max="5" width="9.375" style="0" customWidth="1"/>
  </cols>
  <sheetData>
    <row r="1" ht="13.5" thickBot="1"/>
    <row r="2" spans="2:3" ht="15.75" thickBot="1">
      <c r="B2" s="233" t="s">
        <v>378</v>
      </c>
      <c r="C2" s="234" t="s">
        <v>379</v>
      </c>
    </row>
    <row r="3" spans="8:9" ht="13.5" thickBot="1">
      <c r="H3" s="255" t="s">
        <v>226</v>
      </c>
      <c r="I3" s="256" t="s">
        <v>408</v>
      </c>
    </row>
    <row r="4" spans="2:9" ht="12.75">
      <c r="B4" s="236" t="s">
        <v>373</v>
      </c>
      <c r="C4" s="231" t="s">
        <v>381</v>
      </c>
      <c r="D4" s="231" t="s">
        <v>382</v>
      </c>
      <c r="E4" s="231" t="s">
        <v>471</v>
      </c>
      <c r="F4" s="231"/>
      <c r="G4" s="231"/>
      <c r="H4" s="499"/>
      <c r="I4" s="578">
        <v>2</v>
      </c>
    </row>
    <row r="5" spans="2:9" ht="13.5" thickBot="1">
      <c r="B5" s="241"/>
      <c r="C5" s="284">
        <v>2328</v>
      </c>
      <c r="D5" s="284">
        <v>286</v>
      </c>
      <c r="E5" s="232">
        <v>77</v>
      </c>
      <c r="F5" s="232"/>
      <c r="G5" s="232"/>
      <c r="H5" s="251">
        <f>SUM(C5:G5)</f>
        <v>2691</v>
      </c>
      <c r="I5" s="579"/>
    </row>
    <row r="6" spans="2:8" ht="12.75">
      <c r="B6" s="238" t="s">
        <v>374</v>
      </c>
      <c r="C6" s="231" t="s">
        <v>384</v>
      </c>
      <c r="D6" s="231" t="s">
        <v>406</v>
      </c>
      <c r="E6" s="231" t="s">
        <v>383</v>
      </c>
      <c r="F6" s="231"/>
      <c r="G6" s="231"/>
      <c r="H6" s="247"/>
    </row>
    <row r="7" spans="2:8" ht="13.5" thickBot="1">
      <c r="B7" s="239"/>
      <c r="C7" s="232">
        <v>60</v>
      </c>
      <c r="D7" s="232">
        <v>26</v>
      </c>
      <c r="E7" s="232">
        <v>5</v>
      </c>
      <c r="F7" s="232"/>
      <c r="G7" s="232"/>
      <c r="H7" s="248">
        <f>SUM(C7:G7)</f>
        <v>91</v>
      </c>
    </row>
    <row r="8" spans="2:8" ht="12.75">
      <c r="B8" s="240" t="s">
        <v>375</v>
      </c>
      <c r="C8" s="231" t="s">
        <v>394</v>
      </c>
      <c r="D8" s="231" t="s">
        <v>393</v>
      </c>
      <c r="E8" s="231"/>
      <c r="F8" s="231"/>
      <c r="G8" s="231"/>
      <c r="H8" s="247"/>
    </row>
    <row r="9" spans="2:8" ht="13.5" thickBot="1">
      <c r="B9" s="237"/>
      <c r="C9" s="232">
        <v>820</v>
      </c>
      <c r="D9" s="232">
        <v>34</v>
      </c>
      <c r="E9" s="232"/>
      <c r="F9" s="232"/>
      <c r="G9" s="232"/>
      <c r="H9" s="248">
        <f>SUM(C9:G9)</f>
        <v>854</v>
      </c>
    </row>
    <row r="10" spans="2:9" ht="12.75">
      <c r="B10" s="238" t="s">
        <v>376</v>
      </c>
      <c r="C10" s="231" t="s">
        <v>385</v>
      </c>
      <c r="D10" s="231" t="s">
        <v>386</v>
      </c>
      <c r="E10" s="231" t="s">
        <v>387</v>
      </c>
      <c r="F10" s="231" t="s">
        <v>388</v>
      </c>
      <c r="G10" s="231" t="s">
        <v>389</v>
      </c>
      <c r="H10" s="410"/>
      <c r="I10" s="585">
        <v>3</v>
      </c>
    </row>
    <row r="11" spans="2:9" ht="13.5" thickBot="1">
      <c r="B11" s="239"/>
      <c r="C11" s="454">
        <v>1172</v>
      </c>
      <c r="D11" s="454">
        <v>709</v>
      </c>
      <c r="E11" s="454">
        <v>363</v>
      </c>
      <c r="F11" s="232">
        <v>35</v>
      </c>
      <c r="G11" s="454">
        <v>18</v>
      </c>
      <c r="H11" s="411">
        <f>SUM(C11:G11)</f>
        <v>2297</v>
      </c>
      <c r="I11" s="586"/>
    </row>
    <row r="12" spans="2:8" ht="12.75">
      <c r="B12" s="240" t="s">
        <v>377</v>
      </c>
      <c r="C12" s="231" t="s">
        <v>390</v>
      </c>
      <c r="D12" s="231" t="s">
        <v>391</v>
      </c>
      <c r="E12" s="231"/>
      <c r="F12" s="231"/>
      <c r="G12" s="231"/>
      <c r="H12" s="247"/>
    </row>
    <row r="13" spans="2:8" ht="13.5" thickBot="1">
      <c r="B13" s="237"/>
      <c r="C13" s="232">
        <v>453</v>
      </c>
      <c r="D13" s="232">
        <v>127</v>
      </c>
      <c r="E13" s="232"/>
      <c r="F13" s="232"/>
      <c r="G13" s="232"/>
      <c r="H13" s="248">
        <f>SUM(C13:G13)</f>
        <v>580</v>
      </c>
    </row>
    <row r="14" spans="2:9" ht="12.75">
      <c r="B14" s="238" t="s">
        <v>380</v>
      </c>
      <c r="C14" s="231" t="s">
        <v>392</v>
      </c>
      <c r="D14" s="231" t="s">
        <v>395</v>
      </c>
      <c r="E14" s="231" t="s">
        <v>162</v>
      </c>
      <c r="F14" s="231"/>
      <c r="G14" s="231"/>
      <c r="H14" s="498"/>
      <c r="I14" s="587">
        <v>1</v>
      </c>
    </row>
    <row r="15" spans="2:9" ht="12.75" customHeight="1" thickBot="1">
      <c r="B15" s="239"/>
      <c r="C15" s="456">
        <v>1992</v>
      </c>
      <c r="D15" s="456">
        <v>719</v>
      </c>
      <c r="E15" s="456">
        <v>13</v>
      </c>
      <c r="F15" s="232"/>
      <c r="G15" s="232"/>
      <c r="H15" s="249">
        <f>SUM(C15:G15)</f>
        <v>2724</v>
      </c>
      <c r="I15" s="581"/>
    </row>
    <row r="16" spans="2:8" ht="12.75" customHeight="1">
      <c r="B16" s="240" t="s">
        <v>396</v>
      </c>
      <c r="C16" s="231" t="s">
        <v>397</v>
      </c>
      <c r="D16" s="231" t="s">
        <v>398</v>
      </c>
      <c r="E16" s="231"/>
      <c r="F16" s="231"/>
      <c r="G16" s="231"/>
      <c r="H16" s="247"/>
    </row>
    <row r="17" spans="2:8" ht="13.5" thickBot="1">
      <c r="B17" s="237"/>
      <c r="C17" s="232">
        <v>96</v>
      </c>
      <c r="D17" s="232">
        <v>5</v>
      </c>
      <c r="E17" s="232"/>
      <c r="F17" s="232"/>
      <c r="G17" s="232"/>
      <c r="H17" s="248">
        <f>SUM(C17:G17)</f>
        <v>101</v>
      </c>
    </row>
    <row r="18" spans="2:9" ht="12.75">
      <c r="B18" s="240" t="s">
        <v>412</v>
      </c>
      <c r="C18" s="267" t="s">
        <v>386</v>
      </c>
      <c r="D18" s="267" t="s">
        <v>158</v>
      </c>
      <c r="E18" s="267" t="s">
        <v>512</v>
      </c>
      <c r="F18" s="267"/>
      <c r="G18" s="267"/>
      <c r="H18" s="247"/>
      <c r="I18" s="583" t="s">
        <v>6</v>
      </c>
    </row>
    <row r="19" spans="2:9" ht="13.5" thickBot="1">
      <c r="B19" s="237"/>
      <c r="C19" s="455">
        <v>559</v>
      </c>
      <c r="D19" s="267">
        <v>12</v>
      </c>
      <c r="E19" s="267">
        <v>6</v>
      </c>
      <c r="F19" s="267"/>
      <c r="G19" s="267"/>
      <c r="H19" s="248">
        <f>SUM(C19:G19)</f>
        <v>577</v>
      </c>
      <c r="I19" s="584"/>
    </row>
    <row r="20" spans="2:8" ht="12.75">
      <c r="B20" s="238" t="s">
        <v>411</v>
      </c>
      <c r="C20" s="231" t="s">
        <v>397</v>
      </c>
      <c r="D20" s="231" t="s">
        <v>400</v>
      </c>
      <c r="E20" s="231"/>
      <c r="F20" s="231"/>
      <c r="G20" s="231"/>
      <c r="H20" s="247"/>
    </row>
    <row r="21" spans="2:8" ht="13.5" thickBot="1">
      <c r="B21" s="239"/>
      <c r="C21" s="232">
        <v>8</v>
      </c>
      <c r="D21" s="232">
        <v>8</v>
      </c>
      <c r="E21" s="232"/>
      <c r="F21" s="232"/>
      <c r="G21" s="232"/>
      <c r="H21" s="248">
        <f>SUM(C21:G21)</f>
        <v>16</v>
      </c>
    </row>
    <row r="22" spans="2:8" ht="12.75">
      <c r="B22" s="240" t="s">
        <v>401</v>
      </c>
      <c r="C22" s="231" t="s">
        <v>402</v>
      </c>
      <c r="D22" s="231" t="s">
        <v>143</v>
      </c>
      <c r="E22" s="231"/>
      <c r="F22" s="231"/>
      <c r="G22" s="231"/>
      <c r="H22" s="247"/>
    </row>
    <row r="23" spans="2:8" ht="12" customHeight="1" thickBot="1">
      <c r="B23" s="237"/>
      <c r="C23" s="232">
        <v>5</v>
      </c>
      <c r="D23" s="232">
        <v>1</v>
      </c>
      <c r="E23" s="232"/>
      <c r="F23" s="232"/>
      <c r="G23" s="232"/>
      <c r="H23" s="248">
        <f>SUM(C23:G23)</f>
        <v>6</v>
      </c>
    </row>
    <row r="24" spans="2:9" ht="12" customHeight="1">
      <c r="B24" s="240" t="s">
        <v>616</v>
      </c>
      <c r="C24" s="267" t="s">
        <v>617</v>
      </c>
      <c r="D24" s="267" t="s">
        <v>618</v>
      </c>
      <c r="E24" s="267"/>
      <c r="F24" s="267"/>
      <c r="G24" s="267"/>
      <c r="H24" s="452"/>
      <c r="I24" s="583" t="s">
        <v>7</v>
      </c>
    </row>
    <row r="25" spans="2:9" ht="12" customHeight="1" thickBot="1">
      <c r="B25" s="237"/>
      <c r="C25" s="455">
        <v>109</v>
      </c>
      <c r="D25" s="455">
        <v>101</v>
      </c>
      <c r="E25" s="267"/>
      <c r="F25" s="267"/>
      <c r="G25" s="267"/>
      <c r="H25" s="248">
        <f>SUM(C25:G25)</f>
        <v>210</v>
      </c>
      <c r="I25" s="584"/>
    </row>
    <row r="26" spans="2:8" ht="13.5" customHeight="1">
      <c r="B26" s="238" t="s">
        <v>403</v>
      </c>
      <c r="C26" s="231" t="s">
        <v>404</v>
      </c>
      <c r="D26" s="231" t="s">
        <v>161</v>
      </c>
      <c r="E26" s="231"/>
      <c r="F26" s="231"/>
      <c r="G26" s="231"/>
      <c r="H26" s="247"/>
    </row>
    <row r="27" spans="2:8" ht="13.5" thickBot="1">
      <c r="B27" s="235"/>
      <c r="C27" s="232">
        <v>10</v>
      </c>
      <c r="D27" s="232">
        <v>3</v>
      </c>
      <c r="E27" s="232"/>
      <c r="F27" s="232"/>
      <c r="G27" s="232"/>
      <c r="H27" s="252">
        <f>SUM(C27:G27)</f>
        <v>13</v>
      </c>
    </row>
    <row r="29" ht="13.5" thickBot="1"/>
    <row r="30" spans="2:3" ht="15.75" thickBot="1">
      <c r="B30" s="233" t="s">
        <v>378</v>
      </c>
      <c r="C30" s="234" t="s">
        <v>405</v>
      </c>
    </row>
    <row r="31" spans="8:9" ht="13.5" thickBot="1">
      <c r="H31" s="257" t="s">
        <v>226</v>
      </c>
      <c r="I31" s="258" t="s">
        <v>408</v>
      </c>
    </row>
    <row r="32" spans="2:9" ht="12.75">
      <c r="B32" s="236" t="s">
        <v>373</v>
      </c>
      <c r="C32" s="231" t="s">
        <v>381</v>
      </c>
      <c r="D32" s="231" t="s">
        <v>382</v>
      </c>
      <c r="E32" s="231" t="s">
        <v>471</v>
      </c>
      <c r="F32" s="231"/>
      <c r="G32" s="231"/>
      <c r="H32" s="253"/>
      <c r="I32" s="580">
        <v>1</v>
      </c>
    </row>
    <row r="33" spans="2:9" ht="13.5" thickBot="1">
      <c r="B33" s="241"/>
      <c r="C33" s="423">
        <v>3099</v>
      </c>
      <c r="D33" s="423">
        <v>226</v>
      </c>
      <c r="E33" s="232">
        <v>24</v>
      </c>
      <c r="F33" s="232"/>
      <c r="G33" s="232"/>
      <c r="H33" s="249">
        <f>SUM(C33:G33)</f>
        <v>3349</v>
      </c>
      <c r="I33" s="581"/>
    </row>
    <row r="34" spans="2:8" ht="12.75">
      <c r="B34" s="238" t="s">
        <v>374</v>
      </c>
      <c r="C34" s="231" t="s">
        <v>406</v>
      </c>
      <c r="D34" s="231" t="s">
        <v>384</v>
      </c>
      <c r="E34" s="231" t="s">
        <v>383</v>
      </c>
      <c r="F34" s="231"/>
      <c r="G34" s="231"/>
      <c r="H34" s="247"/>
    </row>
    <row r="35" spans="2:8" ht="13.5" thickBot="1">
      <c r="B35" s="239"/>
      <c r="C35" s="232">
        <v>54</v>
      </c>
      <c r="D35" s="232">
        <v>30</v>
      </c>
      <c r="E35" s="232">
        <v>4</v>
      </c>
      <c r="F35" s="232"/>
      <c r="G35" s="232"/>
      <c r="H35" s="248">
        <f>SUM(C35:G35)</f>
        <v>88</v>
      </c>
    </row>
    <row r="36" spans="2:8" ht="12.75">
      <c r="B36" s="240" t="s">
        <v>375</v>
      </c>
      <c r="C36" s="231" t="s">
        <v>394</v>
      </c>
      <c r="D36" s="231" t="s">
        <v>393</v>
      </c>
      <c r="E36" s="231"/>
      <c r="F36" s="231"/>
      <c r="G36" s="231"/>
      <c r="H36" s="247"/>
    </row>
    <row r="37" spans="2:8" ht="13.5" thickBot="1">
      <c r="B37" s="237"/>
      <c r="C37" s="232">
        <v>723</v>
      </c>
      <c r="D37" s="232">
        <v>7</v>
      </c>
      <c r="E37" s="232"/>
      <c r="F37" s="232"/>
      <c r="G37" s="232"/>
      <c r="H37" s="248">
        <f>SUM(C37:G37)</f>
        <v>730</v>
      </c>
    </row>
    <row r="38" spans="2:9" ht="12.75" customHeight="1">
      <c r="B38" s="238" t="s">
        <v>376</v>
      </c>
      <c r="C38" s="231" t="s">
        <v>386</v>
      </c>
      <c r="D38" s="231" t="s">
        <v>385</v>
      </c>
      <c r="E38" s="231" t="s">
        <v>387</v>
      </c>
      <c r="F38" s="231" t="s">
        <v>388</v>
      </c>
      <c r="G38" s="231" t="s">
        <v>389</v>
      </c>
      <c r="H38" s="250"/>
      <c r="I38" s="582">
        <v>3</v>
      </c>
    </row>
    <row r="39" spans="2:9" ht="13.5" customHeight="1" thickBot="1">
      <c r="B39" s="239"/>
      <c r="C39" s="454">
        <v>998</v>
      </c>
      <c r="D39" s="454">
        <v>802</v>
      </c>
      <c r="E39" s="454">
        <v>244</v>
      </c>
      <c r="F39" s="454">
        <v>8</v>
      </c>
      <c r="G39" s="454">
        <v>13</v>
      </c>
      <c r="H39" s="251">
        <f>SUM(C39:G39)</f>
        <v>2065</v>
      </c>
      <c r="I39" s="579"/>
    </row>
    <row r="40" spans="2:8" ht="12.75">
      <c r="B40" s="240" t="s">
        <v>377</v>
      </c>
      <c r="C40" s="231" t="s">
        <v>390</v>
      </c>
      <c r="D40" s="231" t="s">
        <v>391</v>
      </c>
      <c r="E40" s="231"/>
      <c r="F40" s="231"/>
      <c r="G40" s="231"/>
      <c r="H40" s="247"/>
    </row>
    <row r="41" spans="2:8" ht="13.5" thickBot="1">
      <c r="B41" s="237"/>
      <c r="C41" s="232">
        <v>570</v>
      </c>
      <c r="D41" s="232">
        <v>118</v>
      </c>
      <c r="E41" s="232"/>
      <c r="F41" s="232"/>
      <c r="G41" s="232"/>
      <c r="H41" s="248">
        <f>SUM(C41:G41)</f>
        <v>688</v>
      </c>
    </row>
    <row r="42" spans="2:9" ht="12.75" customHeight="1">
      <c r="B42" s="238" t="s">
        <v>380</v>
      </c>
      <c r="C42" s="231" t="s">
        <v>392</v>
      </c>
      <c r="D42" s="231" t="s">
        <v>395</v>
      </c>
      <c r="E42" s="231" t="s">
        <v>162</v>
      </c>
      <c r="F42" s="231"/>
      <c r="G42" s="231"/>
      <c r="H42" s="254"/>
      <c r="I42" s="583">
        <v>2</v>
      </c>
    </row>
    <row r="43" spans="2:9" ht="13.5" customHeight="1" thickBot="1">
      <c r="B43" s="239"/>
      <c r="C43" s="423">
        <v>1666</v>
      </c>
      <c r="D43" s="423">
        <v>498</v>
      </c>
      <c r="E43" s="423">
        <v>16</v>
      </c>
      <c r="F43" s="232"/>
      <c r="G43" s="232"/>
      <c r="H43" s="246">
        <f>SUM(C43:G43)</f>
        <v>2180</v>
      </c>
      <c r="I43" s="584"/>
    </row>
    <row r="44" spans="2:8" ht="12.75">
      <c r="B44" s="240" t="s">
        <v>396</v>
      </c>
      <c r="C44" s="231" t="s">
        <v>397</v>
      </c>
      <c r="D44" s="231" t="s">
        <v>398</v>
      </c>
      <c r="E44" s="231"/>
      <c r="F44" s="231"/>
      <c r="G44" s="231"/>
      <c r="H44" s="247"/>
    </row>
    <row r="45" spans="2:8" ht="13.5" thickBot="1">
      <c r="B45" s="237"/>
      <c r="C45" s="232">
        <v>92</v>
      </c>
      <c r="D45" s="232">
        <v>4</v>
      </c>
      <c r="E45" s="232"/>
      <c r="F45" s="232"/>
      <c r="G45" s="232"/>
      <c r="H45" s="248">
        <f>SUM(C45:G45)</f>
        <v>96</v>
      </c>
    </row>
    <row r="46" spans="2:8" ht="12.75">
      <c r="B46" s="238" t="s">
        <v>399</v>
      </c>
      <c r="C46" s="231" t="s">
        <v>400</v>
      </c>
      <c r="D46" s="231" t="s">
        <v>400</v>
      </c>
      <c r="E46" s="231"/>
      <c r="F46" s="231"/>
      <c r="G46" s="231"/>
      <c r="H46" s="247"/>
    </row>
    <row r="47" spans="2:8" ht="13.5" thickBot="1">
      <c r="B47" s="239"/>
      <c r="C47" s="232">
        <v>5</v>
      </c>
      <c r="D47" s="232">
        <v>0</v>
      </c>
      <c r="E47" s="232"/>
      <c r="F47" s="232"/>
      <c r="G47" s="232"/>
      <c r="H47" s="248">
        <f>SUM(C47:G47)</f>
        <v>5</v>
      </c>
    </row>
    <row r="48" spans="2:8" ht="12.75">
      <c r="B48" s="240" t="s">
        <v>401</v>
      </c>
      <c r="C48" s="231" t="s">
        <v>402</v>
      </c>
      <c r="D48" s="231" t="s">
        <v>143</v>
      </c>
      <c r="E48" s="231"/>
      <c r="F48" s="231"/>
      <c r="G48" s="231"/>
      <c r="H48" s="247"/>
    </row>
    <row r="49" spans="2:8" ht="13.5" thickBot="1">
      <c r="B49" s="237"/>
      <c r="C49" s="232">
        <v>3</v>
      </c>
      <c r="D49" s="232">
        <v>3</v>
      </c>
      <c r="E49" s="232"/>
      <c r="F49" s="232"/>
      <c r="G49" s="232"/>
      <c r="H49" s="248">
        <f>SUM(C49:G49)</f>
        <v>6</v>
      </c>
    </row>
    <row r="50" spans="2:9" ht="12.75">
      <c r="B50" s="240" t="s">
        <v>616</v>
      </c>
      <c r="C50" s="267" t="s">
        <v>617</v>
      </c>
      <c r="D50" s="267" t="s">
        <v>618</v>
      </c>
      <c r="E50" s="267"/>
      <c r="F50" s="267"/>
      <c r="G50" s="267"/>
      <c r="H50" s="452"/>
      <c r="I50" s="583" t="s">
        <v>7</v>
      </c>
    </row>
    <row r="51" spans="2:9" ht="13.5" thickBot="1">
      <c r="B51" s="237"/>
      <c r="C51" s="453">
        <v>53</v>
      </c>
      <c r="D51" s="453">
        <v>50</v>
      </c>
      <c r="E51" s="267"/>
      <c r="F51" s="267"/>
      <c r="G51" s="267"/>
      <c r="H51" s="248">
        <f>SUM(C51:G51)</f>
        <v>103</v>
      </c>
      <c r="I51" s="584"/>
    </row>
    <row r="52" spans="2:8" ht="12.75">
      <c r="B52" s="238" t="s">
        <v>403</v>
      </c>
      <c r="C52" s="231" t="s">
        <v>161</v>
      </c>
      <c r="D52" s="231" t="s">
        <v>404</v>
      </c>
      <c r="E52" s="231"/>
      <c r="F52" s="231"/>
      <c r="G52" s="231"/>
      <c r="H52" s="247"/>
    </row>
    <row r="53" spans="2:8" ht="13.5" thickBot="1">
      <c r="B53" s="235"/>
      <c r="C53" s="232">
        <v>1</v>
      </c>
      <c r="D53" s="232">
        <v>0</v>
      </c>
      <c r="E53" s="232"/>
      <c r="F53" s="232"/>
      <c r="G53" s="232"/>
      <c r="H53" s="252">
        <f>SUM(C53:G53)</f>
        <v>1</v>
      </c>
    </row>
    <row r="54" spans="2:9" ht="12.75">
      <c r="B54" s="240" t="s">
        <v>412</v>
      </c>
      <c r="C54" s="231" t="s">
        <v>386</v>
      </c>
      <c r="D54" s="231" t="s">
        <v>158</v>
      </c>
      <c r="E54" s="231" t="s">
        <v>512</v>
      </c>
      <c r="F54" s="231"/>
      <c r="G54" s="231"/>
      <c r="H54" s="247"/>
      <c r="I54" s="583" t="s">
        <v>4</v>
      </c>
    </row>
    <row r="55" spans="2:9" ht="13.5" thickBot="1">
      <c r="B55" s="237"/>
      <c r="C55" s="423">
        <v>703</v>
      </c>
      <c r="D55" s="232">
        <v>61</v>
      </c>
      <c r="E55" s="232">
        <v>6</v>
      </c>
      <c r="F55" s="232"/>
      <c r="G55" s="232"/>
      <c r="H55" s="248">
        <f>SUM(C55:G55)</f>
        <v>770</v>
      </c>
      <c r="I55" s="584"/>
    </row>
  </sheetData>
  <sheetProtection/>
  <mergeCells count="10">
    <mergeCell ref="I4:I5"/>
    <mergeCell ref="I32:I33"/>
    <mergeCell ref="I38:I39"/>
    <mergeCell ref="I24:I25"/>
    <mergeCell ref="I54:I55"/>
    <mergeCell ref="I18:I19"/>
    <mergeCell ref="I50:I51"/>
    <mergeCell ref="I42:I43"/>
    <mergeCell ref="I10:I11"/>
    <mergeCell ref="I14:I15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E24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29.125" style="0" customWidth="1"/>
    <col min="3" max="3" width="4.00390625" style="0" customWidth="1"/>
    <col min="5" max="5" width="30.50390625" style="0" bestFit="1" customWidth="1"/>
  </cols>
  <sheetData>
    <row r="2" ht="13.5" thickBot="1"/>
    <row r="3" ht="15" thickBot="1">
      <c r="B3" s="401" t="s">
        <v>517</v>
      </c>
    </row>
    <row r="5" spans="2:5" ht="14.25">
      <c r="B5" s="6" t="s">
        <v>282</v>
      </c>
      <c r="D5" s="402">
        <v>21</v>
      </c>
      <c r="E5" s="6"/>
    </row>
    <row r="6" spans="2:5" ht="14.25">
      <c r="B6" s="6" t="s">
        <v>283</v>
      </c>
      <c r="D6" s="402">
        <v>20</v>
      </c>
      <c r="E6" s="6"/>
    </row>
    <row r="7" spans="2:5" ht="14.25">
      <c r="B7" s="6" t="s">
        <v>544</v>
      </c>
      <c r="D7" s="402">
        <v>26</v>
      </c>
      <c r="E7" s="6"/>
    </row>
    <row r="8" spans="2:5" ht="14.25">
      <c r="B8" s="6" t="s">
        <v>545</v>
      </c>
      <c r="D8" s="402">
        <v>24</v>
      </c>
      <c r="E8" s="6" t="s">
        <v>546</v>
      </c>
    </row>
    <row r="9" spans="2:5" ht="14.25">
      <c r="B9" s="6" t="s">
        <v>547</v>
      </c>
      <c r="D9" s="402">
        <v>8</v>
      </c>
      <c r="E9" s="6"/>
    </row>
    <row r="10" spans="2:5" ht="14.25">
      <c r="B10" s="6" t="s">
        <v>548</v>
      </c>
      <c r="D10" s="402">
        <v>164</v>
      </c>
      <c r="E10" s="6" t="s">
        <v>392</v>
      </c>
    </row>
    <row r="11" spans="2:5" ht="14.25">
      <c r="B11" s="6" t="s">
        <v>549</v>
      </c>
      <c r="D11" s="402">
        <v>200</v>
      </c>
      <c r="E11" s="6" t="s">
        <v>386</v>
      </c>
    </row>
    <row r="12" spans="2:5" ht="14.25">
      <c r="B12" s="6" t="s">
        <v>550</v>
      </c>
      <c r="D12" s="402"/>
      <c r="E12" s="6" t="s">
        <v>551</v>
      </c>
    </row>
    <row r="13" spans="2:5" ht="14.25">
      <c r="B13" s="6" t="s">
        <v>552</v>
      </c>
      <c r="D13" s="402">
        <v>5</v>
      </c>
      <c r="E13" s="6"/>
    </row>
    <row r="14" spans="2:5" ht="14.25">
      <c r="B14" s="6" t="s">
        <v>553</v>
      </c>
      <c r="D14" s="402">
        <v>1</v>
      </c>
      <c r="E14" s="6" t="s">
        <v>386</v>
      </c>
    </row>
    <row r="15" spans="2:5" ht="14.25">
      <c r="B15" s="6" t="s">
        <v>554</v>
      </c>
      <c r="D15" s="402">
        <v>5</v>
      </c>
      <c r="E15" s="6"/>
    </row>
    <row r="16" spans="2:5" ht="14.25">
      <c r="B16" s="6" t="s">
        <v>292</v>
      </c>
      <c r="D16" s="402" t="s">
        <v>555</v>
      </c>
      <c r="E16" s="6" t="s">
        <v>392</v>
      </c>
    </row>
    <row r="17" spans="2:5" ht="14.25">
      <c r="B17" s="6" t="s">
        <v>299</v>
      </c>
      <c r="D17" s="402" t="s">
        <v>556</v>
      </c>
      <c r="E17" s="6" t="s">
        <v>386</v>
      </c>
    </row>
    <row r="18" spans="2:5" ht="14.25">
      <c r="B18" s="6" t="s">
        <v>295</v>
      </c>
      <c r="D18" s="402">
        <v>63</v>
      </c>
      <c r="E18" s="6" t="s">
        <v>557</v>
      </c>
    </row>
    <row r="19" spans="2:5" ht="14.25">
      <c r="B19" s="6" t="s">
        <v>558</v>
      </c>
      <c r="D19" s="402">
        <v>72</v>
      </c>
      <c r="E19" s="6" t="s">
        <v>559</v>
      </c>
    </row>
    <row r="20" spans="2:5" ht="14.25">
      <c r="B20" s="6" t="s">
        <v>560</v>
      </c>
      <c r="D20" s="402">
        <v>34</v>
      </c>
      <c r="E20" s="6" t="s">
        <v>561</v>
      </c>
    </row>
    <row r="21" spans="2:5" ht="14.25">
      <c r="B21" s="6" t="s">
        <v>562</v>
      </c>
      <c r="D21" s="402">
        <v>33</v>
      </c>
      <c r="E21" s="6" t="s">
        <v>563</v>
      </c>
    </row>
    <row r="22" spans="2:5" ht="14.25">
      <c r="B22" s="6" t="s">
        <v>427</v>
      </c>
      <c r="D22" s="402">
        <v>12.5</v>
      </c>
      <c r="E22" s="6" t="s">
        <v>386</v>
      </c>
    </row>
    <row r="23" spans="2:5" ht="14.25">
      <c r="B23" s="6" t="s">
        <v>291</v>
      </c>
      <c r="D23" s="402">
        <v>7.5</v>
      </c>
      <c r="E23" s="6" t="s">
        <v>386</v>
      </c>
    </row>
    <row r="24" spans="2:5" ht="12.75">
      <c r="B24" s="6"/>
      <c r="D24" s="6"/>
      <c r="E24" s="6"/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E29" sqref="E29"/>
    </sheetView>
  </sheetViews>
  <sheetFormatPr defaultColWidth="9.00390625" defaultRowHeight="12.75"/>
  <cols>
    <col min="2" max="2" width="29.125" style="0" customWidth="1"/>
    <col min="3" max="3" width="4.00390625" style="0" customWidth="1"/>
    <col min="4" max="4" width="10.375" style="0" bestFit="1" customWidth="1"/>
    <col min="5" max="5" width="30.50390625" style="0" bestFit="1" customWidth="1"/>
  </cols>
  <sheetData>
    <row r="2" ht="13.5" thickBot="1"/>
    <row r="3" spans="2:5" ht="15" thickBot="1">
      <c r="B3" s="401" t="s">
        <v>564</v>
      </c>
      <c r="D3" s="177" t="s">
        <v>598</v>
      </c>
      <c r="E3" s="1" t="s">
        <v>602</v>
      </c>
    </row>
    <row r="5" spans="2:5" ht="14.25">
      <c r="B5" s="6" t="s">
        <v>600</v>
      </c>
      <c r="D5" s="431" t="s">
        <v>599</v>
      </c>
      <c r="E5" s="123" t="s">
        <v>592</v>
      </c>
    </row>
    <row r="6" spans="2:5" ht="14.25">
      <c r="B6" s="6" t="s">
        <v>601</v>
      </c>
      <c r="D6" s="431" t="s">
        <v>599</v>
      </c>
      <c r="E6" s="123" t="s">
        <v>593</v>
      </c>
    </row>
    <row r="7" spans="2:5" ht="14.25">
      <c r="B7" s="6" t="s">
        <v>544</v>
      </c>
      <c r="D7" s="431">
        <v>29</v>
      </c>
      <c r="E7" s="31"/>
    </row>
    <row r="8" spans="2:5" ht="14.25">
      <c r="B8" s="6" t="s">
        <v>594</v>
      </c>
      <c r="D8" s="431">
        <v>1413</v>
      </c>
      <c r="E8" s="123" t="s">
        <v>595</v>
      </c>
    </row>
    <row r="9" spans="2:5" ht="14.25">
      <c r="B9" s="6" t="s">
        <v>596</v>
      </c>
      <c r="D9" s="431">
        <v>1453</v>
      </c>
      <c r="E9" s="123" t="s">
        <v>597</v>
      </c>
    </row>
    <row r="10" spans="2:5" ht="14.25">
      <c r="B10" s="6" t="s">
        <v>545</v>
      </c>
      <c r="D10" s="431">
        <v>27</v>
      </c>
      <c r="E10" s="123" t="s">
        <v>381</v>
      </c>
    </row>
    <row r="11" spans="2:5" ht="14.25">
      <c r="B11" s="6" t="s">
        <v>547</v>
      </c>
      <c r="D11" s="431">
        <v>8</v>
      </c>
      <c r="E11" s="4"/>
    </row>
    <row r="12" spans="2:5" ht="14.25">
      <c r="B12" s="6" t="s">
        <v>548</v>
      </c>
      <c r="D12" s="431">
        <v>174</v>
      </c>
      <c r="E12" s="123" t="s">
        <v>388</v>
      </c>
    </row>
    <row r="13" spans="2:5" ht="14.25">
      <c r="B13" s="6" t="s">
        <v>549</v>
      </c>
      <c r="D13" s="431">
        <v>215</v>
      </c>
      <c r="E13" s="123" t="s">
        <v>381</v>
      </c>
    </row>
    <row r="14" spans="2:5" ht="14.25">
      <c r="B14" s="6" t="s">
        <v>550</v>
      </c>
      <c r="D14" s="402"/>
      <c r="E14" s="123" t="s">
        <v>582</v>
      </c>
    </row>
    <row r="15" spans="2:5" ht="14.25">
      <c r="B15" s="6" t="s">
        <v>552</v>
      </c>
      <c r="D15" s="431">
        <v>7</v>
      </c>
      <c r="E15" s="4"/>
    </row>
    <row r="16" spans="2:5" ht="14.25">
      <c r="B16" s="6" t="s">
        <v>553</v>
      </c>
      <c r="D16" s="431">
        <v>2</v>
      </c>
      <c r="E16" s="123" t="s">
        <v>603</v>
      </c>
    </row>
    <row r="17" spans="2:5" ht="14.25">
      <c r="B17" s="6" t="s">
        <v>554</v>
      </c>
      <c r="D17" s="431">
        <v>7</v>
      </c>
      <c r="E17" s="4"/>
    </row>
    <row r="18" spans="2:5" ht="14.25">
      <c r="B18" s="6" t="s">
        <v>292</v>
      </c>
      <c r="D18" s="431">
        <v>10</v>
      </c>
      <c r="E18" s="123" t="s">
        <v>388</v>
      </c>
    </row>
    <row r="19" spans="2:5" ht="14.25">
      <c r="B19" s="6" t="s">
        <v>299</v>
      </c>
      <c r="D19" s="431">
        <v>11</v>
      </c>
      <c r="E19" s="123" t="s">
        <v>397</v>
      </c>
    </row>
    <row r="20" spans="2:5" ht="14.25">
      <c r="B20" s="6" t="s">
        <v>295</v>
      </c>
      <c r="D20" s="431">
        <v>62</v>
      </c>
      <c r="E20" s="123" t="s">
        <v>583</v>
      </c>
    </row>
    <row r="21" spans="2:5" ht="14.25">
      <c r="B21" s="6" t="s">
        <v>558</v>
      </c>
      <c r="D21" s="431">
        <v>75</v>
      </c>
      <c r="E21" s="123" t="s">
        <v>584</v>
      </c>
    </row>
    <row r="22" spans="2:5" ht="14.25">
      <c r="B22" s="6" t="s">
        <v>560</v>
      </c>
      <c r="D22" s="431">
        <v>37</v>
      </c>
      <c r="E22" s="123" t="s">
        <v>585</v>
      </c>
    </row>
    <row r="23" spans="2:5" ht="14.25">
      <c r="B23" s="6" t="s">
        <v>562</v>
      </c>
      <c r="D23" s="431">
        <v>30</v>
      </c>
      <c r="E23" s="123" t="s">
        <v>586</v>
      </c>
    </row>
    <row r="24" spans="2:5" ht="14.25">
      <c r="B24" s="6" t="s">
        <v>427</v>
      </c>
      <c r="D24" s="431">
        <v>10.6</v>
      </c>
      <c r="E24" s="123" t="s">
        <v>397</v>
      </c>
    </row>
    <row r="25" spans="2:5" ht="14.25">
      <c r="B25" s="6" t="s">
        <v>291</v>
      </c>
      <c r="D25" s="431">
        <v>7</v>
      </c>
      <c r="E25" s="123" t="s">
        <v>388</v>
      </c>
    </row>
    <row r="26" spans="2:5" ht="12.75">
      <c r="B26" s="429" t="s">
        <v>591</v>
      </c>
      <c r="D26" s="439">
        <v>30</v>
      </c>
      <c r="E26" s="439" t="s">
        <v>587</v>
      </c>
    </row>
    <row r="27" spans="2:5" ht="12.75">
      <c r="B27" s="430" t="s">
        <v>588</v>
      </c>
      <c r="C27" s="226"/>
      <c r="D27" s="123">
        <v>21</v>
      </c>
      <c r="E27" s="123" t="s">
        <v>587</v>
      </c>
    </row>
    <row r="28" spans="2:5" ht="14.25">
      <c r="B28" s="430" t="s">
        <v>589</v>
      </c>
      <c r="C28" s="226"/>
      <c r="D28" s="431">
        <v>105</v>
      </c>
      <c r="E28" s="123" t="s">
        <v>56</v>
      </c>
    </row>
    <row r="29" spans="2:5" ht="14.25">
      <c r="B29" s="430" t="s">
        <v>590</v>
      </c>
      <c r="C29" s="226"/>
      <c r="D29" s="431">
        <v>75</v>
      </c>
      <c r="E29" s="123" t="s">
        <v>56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7">
      <selection activeCell="E15" sqref="E15"/>
    </sheetView>
  </sheetViews>
  <sheetFormatPr defaultColWidth="9.00390625" defaultRowHeight="12.75"/>
  <cols>
    <col min="2" max="2" width="29.125" style="0" customWidth="1"/>
    <col min="3" max="3" width="4.00390625" style="0" customWidth="1"/>
    <col min="4" max="4" width="10.375" style="0" bestFit="1" customWidth="1"/>
    <col min="5" max="5" width="37.25390625" style="0" bestFit="1" customWidth="1"/>
  </cols>
  <sheetData>
    <row r="2" ht="13.5" thickBot="1"/>
    <row r="3" spans="2:5" ht="15" thickBot="1">
      <c r="B3" s="401" t="s">
        <v>605</v>
      </c>
      <c r="D3" s="177" t="s">
        <v>604</v>
      </c>
      <c r="E3" s="1" t="s">
        <v>610</v>
      </c>
    </row>
    <row r="5" spans="2:5" ht="14.25">
      <c r="B5" s="6" t="s">
        <v>600</v>
      </c>
      <c r="D5" s="431">
        <v>15</v>
      </c>
      <c r="E5" s="123" t="s">
        <v>604</v>
      </c>
    </row>
    <row r="6" spans="2:5" ht="14.25">
      <c r="B6" s="6" t="s">
        <v>601</v>
      </c>
      <c r="D6" s="431">
        <v>14</v>
      </c>
      <c r="E6" s="123" t="s">
        <v>604</v>
      </c>
    </row>
    <row r="7" spans="2:5" ht="14.25">
      <c r="B7" s="6" t="s">
        <v>544</v>
      </c>
      <c r="D7" s="431">
        <v>3</v>
      </c>
      <c r="E7" s="31"/>
    </row>
    <row r="8" spans="2:5" ht="14.25">
      <c r="B8" s="6" t="s">
        <v>594</v>
      </c>
      <c r="D8" s="431">
        <v>133</v>
      </c>
      <c r="E8" s="123" t="s">
        <v>604</v>
      </c>
    </row>
    <row r="9" spans="2:5" ht="14.25">
      <c r="B9" s="6" t="s">
        <v>596</v>
      </c>
      <c r="D9" s="431">
        <v>147</v>
      </c>
      <c r="E9" s="123" t="s">
        <v>604</v>
      </c>
    </row>
    <row r="10" spans="2:5" ht="14.25">
      <c r="B10" s="6" t="s">
        <v>545</v>
      </c>
      <c r="D10" s="431">
        <v>3</v>
      </c>
      <c r="E10" s="123" t="s">
        <v>381</v>
      </c>
    </row>
    <row r="11" spans="2:5" ht="14.25">
      <c r="B11" s="6" t="s">
        <v>547</v>
      </c>
      <c r="D11" s="431">
        <v>10</v>
      </c>
      <c r="E11" s="4"/>
    </row>
    <row r="12" spans="2:5" ht="14.25">
      <c r="B12" s="6" t="s">
        <v>548</v>
      </c>
      <c r="D12" s="431">
        <v>17</v>
      </c>
      <c r="E12" s="123" t="s">
        <v>388</v>
      </c>
    </row>
    <row r="13" spans="2:5" ht="14.25">
      <c r="B13" s="6" t="s">
        <v>549</v>
      </c>
      <c r="D13" s="431">
        <v>27</v>
      </c>
      <c r="E13" s="123" t="s">
        <v>381</v>
      </c>
    </row>
    <row r="14" spans="2:5" ht="14.25">
      <c r="B14" s="6" t="s">
        <v>550</v>
      </c>
      <c r="D14" s="402"/>
      <c r="E14" s="123" t="s">
        <v>624</v>
      </c>
    </row>
    <row r="15" spans="2:5" ht="14.25">
      <c r="B15" s="6" t="s">
        <v>552</v>
      </c>
      <c r="D15" s="431">
        <v>0</v>
      </c>
      <c r="E15" s="4"/>
    </row>
    <row r="16" spans="2:5" ht="14.25">
      <c r="B16" s="6" t="s">
        <v>553</v>
      </c>
      <c r="D16" s="431">
        <v>0</v>
      </c>
      <c r="E16" s="123"/>
    </row>
    <row r="17" spans="2:5" ht="14.25">
      <c r="B17" s="6" t="s">
        <v>554</v>
      </c>
      <c r="D17" s="431">
        <v>0</v>
      </c>
      <c r="E17" s="4"/>
    </row>
    <row r="18" spans="2:5" ht="14.25">
      <c r="B18" s="6" t="s">
        <v>292</v>
      </c>
      <c r="D18" s="431">
        <v>2</v>
      </c>
      <c r="E18" s="123" t="s">
        <v>388</v>
      </c>
    </row>
    <row r="19" spans="2:5" ht="14.25">
      <c r="B19" s="6" t="s">
        <v>299</v>
      </c>
      <c r="D19" s="431">
        <v>2</v>
      </c>
      <c r="E19" s="123" t="s">
        <v>381</v>
      </c>
    </row>
    <row r="20" spans="2:5" ht="14.25">
      <c r="B20" s="6" t="s">
        <v>621</v>
      </c>
      <c r="D20" s="431">
        <v>54</v>
      </c>
      <c r="E20" s="457">
        <v>44104</v>
      </c>
    </row>
    <row r="21" spans="2:5" ht="14.25">
      <c r="B21" s="6" t="s">
        <v>622</v>
      </c>
      <c r="D21" s="431">
        <v>60</v>
      </c>
      <c r="E21" s="457">
        <v>44104</v>
      </c>
    </row>
    <row r="22" spans="2:5" ht="14.25">
      <c r="B22" s="6" t="s">
        <v>560</v>
      </c>
      <c r="D22" s="431">
        <v>23</v>
      </c>
      <c r="E22" s="457">
        <v>44097</v>
      </c>
    </row>
    <row r="23" spans="2:5" ht="14.25">
      <c r="B23" s="6" t="s">
        <v>562</v>
      </c>
      <c r="D23" s="431">
        <v>36</v>
      </c>
      <c r="E23" s="457">
        <v>44097</v>
      </c>
    </row>
    <row r="24" spans="2:5" ht="14.25">
      <c r="B24" s="6" t="s">
        <v>427</v>
      </c>
      <c r="D24" s="431">
        <v>9</v>
      </c>
      <c r="E24" s="123" t="s">
        <v>381</v>
      </c>
    </row>
    <row r="25" spans="2:5" ht="14.25">
      <c r="B25" s="6" t="s">
        <v>291</v>
      </c>
      <c r="D25" s="431">
        <v>8.5</v>
      </c>
      <c r="E25" s="123" t="s">
        <v>388</v>
      </c>
    </row>
    <row r="26" spans="2:5" ht="12.75">
      <c r="B26" s="429" t="s">
        <v>591</v>
      </c>
      <c r="D26" s="439">
        <v>12</v>
      </c>
      <c r="E26" s="439" t="s">
        <v>587</v>
      </c>
    </row>
    <row r="27" spans="2:5" ht="12.75">
      <c r="B27" s="430" t="s">
        <v>588</v>
      </c>
      <c r="C27" s="226"/>
      <c r="D27" s="123">
        <v>10</v>
      </c>
      <c r="E27" s="123" t="s">
        <v>587</v>
      </c>
    </row>
    <row r="28" spans="2:5" ht="14.25">
      <c r="B28" s="430" t="s">
        <v>589</v>
      </c>
      <c r="C28" s="226"/>
      <c r="D28" s="431">
        <v>7</v>
      </c>
      <c r="E28" s="123" t="s">
        <v>623</v>
      </c>
    </row>
    <row r="29" spans="2:5" ht="14.25">
      <c r="B29" s="430" t="s">
        <v>590</v>
      </c>
      <c r="C29" s="226"/>
      <c r="D29" s="431">
        <v>7</v>
      </c>
      <c r="E29" s="123" t="s">
        <v>623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Stapro sro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Panchartek</dc:creator>
  <cp:keywords/>
  <dc:description/>
  <cp:lastModifiedBy>Panchártek Ivo</cp:lastModifiedBy>
  <cp:lastPrinted>2020-12-05T16:00:42Z</cp:lastPrinted>
  <dcterms:created xsi:type="dcterms:W3CDTF">2003-09-17T15:47:40Z</dcterms:created>
  <dcterms:modified xsi:type="dcterms:W3CDTF">2022-05-19T16:08:41Z</dcterms:modified>
  <cp:category/>
  <cp:version/>
  <cp:contentType/>
  <cp:contentStatus/>
</cp:coreProperties>
</file>