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" activeTab="0"/>
  </bookViews>
  <sheets>
    <sheet name="2009-10" sheetId="1" r:id="rId1"/>
  </sheets>
  <definedNames/>
  <calcPr fullCalcOnLoad="1"/>
</workbook>
</file>

<file path=xl/comments1.xml><?xml version="1.0" encoding="utf-8"?>
<comments xmlns="http://schemas.openxmlformats.org/spreadsheetml/2006/main">
  <authors>
    <author>Ondřej Kučerka</author>
  </authors>
  <commentList>
    <comment ref="E42" authorId="0">
      <text>
        <r>
          <rPr>
            <b/>
            <sz val="9"/>
            <rFont val="Tahoma"/>
            <family val="0"/>
          </rPr>
          <t>Ondřej Kučerka:</t>
        </r>
        <r>
          <rPr>
            <sz val="9"/>
            <rFont val="Tahoma"/>
            <family val="0"/>
          </rPr>
          <t xml:space="preserve">
objednávky bundy na hraní 1302,-</t>
        </r>
      </text>
    </comment>
  </commentList>
</comments>
</file>

<file path=xl/sharedStrings.xml><?xml version="1.0" encoding="utf-8"?>
<sst xmlns="http://schemas.openxmlformats.org/spreadsheetml/2006/main" count="113" uniqueCount="106">
  <si>
    <t>- nedoplatek</t>
  </si>
  <si>
    <t>+ přeplatek</t>
  </si>
  <si>
    <t>pohledávky</t>
  </si>
  <si>
    <t>splaceno</t>
  </si>
  <si>
    <t>zbývá</t>
  </si>
  <si>
    <t>další</t>
  </si>
  <si>
    <t>celkem</t>
  </si>
  <si>
    <t>Bednář Václav</t>
  </si>
  <si>
    <t>Brádka Jan</t>
  </si>
  <si>
    <t>Černý Pavel</t>
  </si>
  <si>
    <t>Hemmer Vojta</t>
  </si>
  <si>
    <t>Hlušička Tomáš</t>
  </si>
  <si>
    <t>Chaloupecký Jakub</t>
  </si>
  <si>
    <t>Charvát Jan</t>
  </si>
  <si>
    <t>Klas Mikuláš</t>
  </si>
  <si>
    <t>Kořízek David</t>
  </si>
  <si>
    <t>Kozák Peppíno</t>
  </si>
  <si>
    <t>Krameš Martin</t>
  </si>
  <si>
    <t>Kučerka Ondřej</t>
  </si>
  <si>
    <t>Mareš Ondřej</t>
  </si>
  <si>
    <t>Mertlík Tomáš</t>
  </si>
  <si>
    <t>Ostrihoň Marek</t>
  </si>
  <si>
    <t>Petr Jan</t>
  </si>
  <si>
    <t>Průša Jiří</t>
  </si>
  <si>
    <t>Synek Pepa</t>
  </si>
  <si>
    <t>Štěpán Karel</t>
  </si>
  <si>
    <t>Zeman Jiří</t>
  </si>
  <si>
    <t>Blahut Aleš</t>
  </si>
  <si>
    <t>Drouot Filip</t>
  </si>
  <si>
    <t>Korecký Jakub</t>
  </si>
  <si>
    <t>Novotný Tomáš</t>
  </si>
  <si>
    <t>Moštěk Jan</t>
  </si>
  <si>
    <t>Pinecker Jan</t>
  </si>
  <si>
    <t>Radoň Václav</t>
  </si>
  <si>
    <t>Veselý Jiří</t>
  </si>
  <si>
    <t>Šonka Zbyněk</t>
  </si>
  <si>
    <t>Brigády 13/14</t>
  </si>
  <si>
    <t>Uskoba Pepa</t>
  </si>
  <si>
    <t>Kozák Václav</t>
  </si>
  <si>
    <t>Carboch Jan</t>
  </si>
  <si>
    <t>Aubrecht Jiří</t>
  </si>
  <si>
    <t>Písař Miroslav</t>
  </si>
  <si>
    <t>Tláskal Radek</t>
  </si>
  <si>
    <t>Strnad Jakub</t>
  </si>
  <si>
    <t>Huaser Jakub</t>
  </si>
  <si>
    <t>208970268/0600</t>
  </si>
  <si>
    <t>č.ú.:</t>
  </si>
  <si>
    <t>Kalina Šimon</t>
  </si>
  <si>
    <t>Mendl Jakub</t>
  </si>
  <si>
    <t>Od 1.11.2014</t>
  </si>
  <si>
    <t>Rozpis příspěvků a plateb na sezónu 2014/15</t>
  </si>
  <si>
    <t>příspěvky 14/15</t>
  </si>
  <si>
    <t>vyrovnání z 13/14</t>
  </si>
  <si>
    <t>Petráš Marek</t>
  </si>
  <si>
    <t>Krůžela Jan</t>
  </si>
  <si>
    <t>Hřebík Jan</t>
  </si>
  <si>
    <t>Kotchera Daniel</t>
  </si>
  <si>
    <t>Chochlovský Lukáš</t>
  </si>
  <si>
    <t>A</t>
  </si>
  <si>
    <t>do 28.2.15</t>
  </si>
  <si>
    <t>do 30.11.14</t>
  </si>
  <si>
    <t>B</t>
  </si>
  <si>
    <t>Juni</t>
  </si>
  <si>
    <t>DDM 30.11.14</t>
  </si>
  <si>
    <t>SK 28.2.15</t>
  </si>
  <si>
    <t>brigády 28.2.15</t>
  </si>
  <si>
    <t>C + Juni</t>
  </si>
  <si>
    <t>(1800)</t>
  </si>
  <si>
    <t>(4000)</t>
  </si>
  <si>
    <t>(750)</t>
  </si>
  <si>
    <t>(400)</t>
  </si>
  <si>
    <t>A,B,J - brigády</t>
  </si>
  <si>
    <t>Meloun Petr</t>
  </si>
  <si>
    <t>Majer Tomáš</t>
  </si>
  <si>
    <t>Pechal Ondřej</t>
  </si>
  <si>
    <t>Pechal Vojtěch</t>
  </si>
  <si>
    <t>Aubrecht Milan</t>
  </si>
  <si>
    <t>Kaufnam Jakub</t>
  </si>
  <si>
    <t>11.11.14 příspěvky "C" (750,-)</t>
  </si>
  <si>
    <t>11.11.14 splátka (500,-)</t>
  </si>
  <si>
    <t>akt.</t>
  </si>
  <si>
    <t>19.11.14 příspěvky "C" (620,-)</t>
  </si>
  <si>
    <t>20.11.14 příspěvky "C" (500,-)</t>
  </si>
  <si>
    <t>21.11.14 příspěvky (5800,-)</t>
  </si>
  <si>
    <t>24.11.14 příspěvky (4400,-)</t>
  </si>
  <si>
    <t>24.11.14 příspěvky (4000,-)</t>
  </si>
  <si>
    <t>1.12.14 příspěvky (2000,-)</t>
  </si>
  <si>
    <t>6.11.14 příspěvky (4000,-)</t>
  </si>
  <si>
    <t>20.11.14 příspěvky (6200,-)</t>
  </si>
  <si>
    <t>3.12.14 příspěvky "C" (750,-)</t>
  </si>
  <si>
    <t>3.12.14 doplatek za 13/14 poslal Zeman (2750,-)</t>
  </si>
  <si>
    <t>3.12.14 příspěvky (4000,-)</t>
  </si>
  <si>
    <t>4.12.14 příspěvky (4000,-)</t>
  </si>
  <si>
    <t>12.12.14 splátka (500,-)</t>
  </si>
  <si>
    <t>Kaufnam</t>
  </si>
  <si>
    <t>1.12.14 platba rovnou do DDM (700,-)</t>
  </si>
  <si>
    <t>18.11.14 příspěvky (500,-)</t>
  </si>
  <si>
    <t>15.12.14 příspěvky (500,-)</t>
  </si>
  <si>
    <t>15.12.14 příspěvky "C" (590,-)</t>
  </si>
  <si>
    <t>23.12.14 příspěvky (2750,-)</t>
  </si>
  <si>
    <t>9.1.15 příspěvky (1000,-)</t>
  </si>
  <si>
    <t>14.1.15 příspěvky 13/14 (2750,-)</t>
  </si>
  <si>
    <t>15.1.15 příspěvky (1000-)</t>
  </si>
  <si>
    <t>2.2.15 příspěvky (1000,-)</t>
  </si>
  <si>
    <t>2.2.15 příspěvky (6200,-)</t>
  </si>
  <si>
    <t>1.15 platba Káčce za atl. tréninky (1000,-)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</si>
</sst>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;[Red]\-#,##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-405]d\.\ mmmm\ yyyy"/>
  </numFmts>
  <fonts count="2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0" fillId="18" borderId="6" applyNumberFormat="0" applyAlignment="0" applyProtection="0"/>
    <xf numFmtId="9" fontId="0" fillId="0" borderId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5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48">
    <xf numFmtId="0" fontId="0" fillId="0" borderId="0" xfId="0" applyAlignment="1">
      <alignment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0" fontId="18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18" fillId="0" borderId="10" xfId="0" applyFont="1" applyFill="1" applyBorder="1" applyAlignment="1">
      <alignment/>
    </xf>
    <xf numFmtId="0" fontId="18" fillId="0" borderId="10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164" fontId="0" fillId="0" borderId="0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 horizontal="center"/>
    </xf>
    <xf numFmtId="164" fontId="0" fillId="0" borderId="11" xfId="0" applyNumberFormat="1" applyFont="1" applyFill="1" applyBorder="1" applyAlignment="1">
      <alignment horizontal="right" vertical="center"/>
    </xf>
    <xf numFmtId="164" fontId="0" fillId="0" borderId="0" xfId="0" applyNumberFormat="1" applyFont="1" applyFill="1" applyBorder="1" applyAlignment="1">
      <alignment horizontal="right" vertical="center" wrapText="1"/>
    </xf>
    <xf numFmtId="165" fontId="18" fillId="0" borderId="12" xfId="0" applyNumberFormat="1" applyFont="1" applyFill="1" applyBorder="1" applyAlignment="1">
      <alignment/>
    </xf>
    <xf numFmtId="0" fontId="0" fillId="0" borderId="0" xfId="0" applyFill="1" applyAlignment="1">
      <alignment horizontal="center"/>
    </xf>
    <xf numFmtId="164" fontId="0" fillId="0" borderId="11" xfId="0" applyNumberFormat="1" applyFill="1" applyBorder="1" applyAlignment="1">
      <alignment/>
    </xf>
    <xf numFmtId="164" fontId="18" fillId="0" borderId="12" xfId="0" applyNumberFormat="1" applyFont="1" applyFill="1" applyBorder="1" applyAlignment="1">
      <alignment/>
    </xf>
    <xf numFmtId="164" fontId="0" fillId="0" borderId="0" xfId="0" applyNumberFormat="1" applyFill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/>
    </xf>
    <xf numFmtId="164" fontId="0" fillId="0" borderId="0" xfId="0" applyNumberForma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24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6" xfId="0" applyNumberFormat="1" applyFill="1" applyBorder="1" applyAlignment="1">
      <alignment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49" fontId="0" fillId="0" borderId="0" xfId="0" applyNumberFormat="1" applyFill="1" applyAlignment="1">
      <alignment horizontal="right"/>
    </xf>
    <xf numFmtId="0" fontId="18" fillId="0" borderId="18" xfId="0" applyFont="1" applyFill="1" applyBorder="1" applyAlignment="1">
      <alignment horizontal="center" vertical="center"/>
    </xf>
    <xf numFmtId="164" fontId="0" fillId="0" borderId="0" xfId="0" applyNumberFormat="1" applyFont="1" applyFill="1" applyAlignment="1">
      <alignment horizontal="right"/>
    </xf>
    <xf numFmtId="0" fontId="18" fillId="24" borderId="10" xfId="0" applyFont="1" applyFill="1" applyBorder="1" applyAlignment="1">
      <alignment horizontal="center"/>
    </xf>
    <xf numFmtId="0" fontId="18" fillId="25" borderId="10" xfId="0" applyFont="1" applyFill="1" applyBorder="1" applyAlignment="1">
      <alignment horizontal="center"/>
    </xf>
    <xf numFmtId="0" fontId="0" fillId="25" borderId="20" xfId="0" applyFill="1" applyBorder="1" applyAlignment="1">
      <alignment/>
    </xf>
    <xf numFmtId="22" fontId="18" fillId="0" borderId="0" xfId="0" applyNumberFormat="1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9"/>
  <sheetViews>
    <sheetView tabSelected="1" zoomScale="90" zoomScaleNormal="90" workbookViewId="0" topLeftCell="A1">
      <pane xSplit="1" topLeftCell="B1" activePane="topRight" state="frozen"/>
      <selection pane="topLeft" activeCell="A1" sqref="A1"/>
      <selection pane="topRight" activeCell="G14" sqref="G14"/>
    </sheetView>
  </sheetViews>
  <sheetFormatPr defaultColWidth="9.140625" defaultRowHeight="12.75"/>
  <cols>
    <col min="1" max="1" width="25.140625" style="5" customWidth="1"/>
    <col min="2" max="2" width="15.421875" style="4" customWidth="1"/>
    <col min="3" max="3" width="12.57421875" style="4" customWidth="1"/>
    <col min="4" max="4" width="15.140625" style="4" customWidth="1"/>
    <col min="5" max="6" width="11.140625" style="4" customWidth="1"/>
    <col min="7" max="7" width="11.140625" style="18" customWidth="1"/>
    <col min="8" max="9" width="11.140625" style="4" customWidth="1"/>
    <col min="10" max="10" width="11.57421875" style="19" customWidth="1"/>
    <col min="11" max="11" width="4.57421875" style="4" customWidth="1"/>
    <col min="12" max="29" width="22.421875" style="24" customWidth="1"/>
    <col min="30" max="39" width="11.57421875" style="24" customWidth="1"/>
    <col min="40" max="16384" width="11.57421875" style="4" customWidth="1"/>
  </cols>
  <sheetData>
    <row r="1" spans="1:256" ht="18">
      <c r="A1" s="1" t="s">
        <v>49</v>
      </c>
      <c r="B1" s="1"/>
      <c r="C1" s="21" t="s">
        <v>80</v>
      </c>
      <c r="D1" s="39">
        <v>41962.88402777778</v>
      </c>
      <c r="E1" s="39"/>
      <c r="F1" s="1"/>
      <c r="G1" s="1"/>
      <c r="H1" s="1" t="s">
        <v>46</v>
      </c>
      <c r="I1" s="2" t="s">
        <v>45</v>
      </c>
      <c r="J1" s="2"/>
      <c r="K1" s="1"/>
      <c r="L1" s="1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ht="18.75" thickBot="1">
      <c r="A2" s="42" t="s">
        <v>50</v>
      </c>
      <c r="B2" s="42"/>
      <c r="C2" s="42"/>
      <c r="D2" s="42"/>
      <c r="E2" s="42"/>
      <c r="F2" s="42"/>
      <c r="G2" s="42"/>
      <c r="H2" s="42"/>
      <c r="I2" s="42"/>
      <c r="J2" s="42"/>
      <c r="K2" s="1"/>
      <c r="L2" s="1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ht="13.5" thickBot="1">
      <c r="A3" s="40" t="s">
        <v>58</v>
      </c>
      <c r="B3" s="27" t="s">
        <v>60</v>
      </c>
      <c r="C3" s="28">
        <v>4000</v>
      </c>
      <c r="D3" s="32" t="s">
        <v>61</v>
      </c>
      <c r="E3" s="27" t="s">
        <v>60</v>
      </c>
      <c r="F3" s="30">
        <v>4000</v>
      </c>
      <c r="G3" s="32" t="s">
        <v>62</v>
      </c>
      <c r="H3" s="27" t="s">
        <v>60</v>
      </c>
      <c r="I3" s="25">
        <v>2000</v>
      </c>
      <c r="J3" s="6" t="s">
        <v>0</v>
      </c>
      <c r="K3" s="3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ht="13.5" customHeight="1" thickBot="1">
      <c r="A4" s="41"/>
      <c r="B4" s="38" t="s">
        <v>59</v>
      </c>
      <c r="C4" s="29">
        <v>1800</v>
      </c>
      <c r="D4" s="34" t="s">
        <v>71</v>
      </c>
      <c r="E4" s="38" t="s">
        <v>59</v>
      </c>
      <c r="F4" s="29">
        <v>400</v>
      </c>
      <c r="G4" s="31" t="s">
        <v>66</v>
      </c>
      <c r="H4" s="38" t="s">
        <v>59</v>
      </c>
      <c r="I4" s="26">
        <v>750</v>
      </c>
      <c r="J4" s="5" t="s">
        <v>1</v>
      </c>
      <c r="K4" s="7"/>
      <c r="L4" s="7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2:256" ht="13.5" customHeight="1">
      <c r="B5" s="43" t="s">
        <v>2</v>
      </c>
      <c r="C5" s="43"/>
      <c r="D5" s="43"/>
      <c r="E5" s="43"/>
      <c r="F5" s="44"/>
      <c r="G5" s="45" t="s">
        <v>3</v>
      </c>
      <c r="H5" s="46" t="s">
        <v>52</v>
      </c>
      <c r="I5" s="46" t="s">
        <v>36</v>
      </c>
      <c r="J5" s="47" t="s">
        <v>4</v>
      </c>
      <c r="K5" s="8"/>
      <c r="L5" s="23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2:256" ht="13.5" customHeight="1">
      <c r="B6" s="43" t="s">
        <v>51</v>
      </c>
      <c r="C6" s="43"/>
      <c r="D6" s="21"/>
      <c r="E6" s="21"/>
      <c r="F6" s="21"/>
      <c r="G6" s="45"/>
      <c r="H6" s="46"/>
      <c r="I6" s="46"/>
      <c r="J6" s="47"/>
      <c r="K6" s="8"/>
      <c r="L6" s="23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ht="12.75">
      <c r="A7" s="9"/>
      <c r="B7" s="36" t="s">
        <v>63</v>
      </c>
      <c r="C7" s="37" t="s">
        <v>64</v>
      </c>
      <c r="D7" s="37" t="s">
        <v>65</v>
      </c>
      <c r="E7" s="10" t="s">
        <v>5</v>
      </c>
      <c r="F7" s="10" t="s">
        <v>6</v>
      </c>
      <c r="G7" s="45"/>
      <c r="H7" s="46"/>
      <c r="I7" s="46"/>
      <c r="J7" s="47"/>
      <c r="K7" s="8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ht="12.75">
      <c r="A8" s="11" t="s">
        <v>40</v>
      </c>
      <c r="B8" s="12">
        <v>2000</v>
      </c>
      <c r="C8" s="12">
        <v>0</v>
      </c>
      <c r="D8" s="12">
        <v>400</v>
      </c>
      <c r="E8" s="13"/>
      <c r="F8" s="4">
        <f aca="true" t="shared" si="0" ref="F8:F39">SUM(B8:E8)</f>
        <v>2400</v>
      </c>
      <c r="G8" s="14"/>
      <c r="H8" s="15">
        <v>1660</v>
      </c>
      <c r="I8" s="15">
        <v>400</v>
      </c>
      <c r="J8" s="16">
        <f aca="true" t="shared" si="1" ref="J8:J39">G8+H8+I8-F8</f>
        <v>-340</v>
      </c>
      <c r="K8" s="17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11" ht="12.75">
      <c r="A9" s="5" t="s">
        <v>76</v>
      </c>
      <c r="B9" s="4">
        <v>0</v>
      </c>
      <c r="C9" s="4">
        <v>750</v>
      </c>
      <c r="D9" s="4">
        <v>0</v>
      </c>
      <c r="F9" s="4">
        <f t="shared" si="0"/>
        <v>750</v>
      </c>
      <c r="H9" s="4">
        <v>0</v>
      </c>
      <c r="I9" s="35"/>
      <c r="J9" s="16">
        <f t="shared" si="1"/>
        <v>-750</v>
      </c>
      <c r="K9" s="20"/>
    </row>
    <row r="10" spans="1:12" ht="12.75">
      <c r="A10" s="5" t="s">
        <v>7</v>
      </c>
      <c r="B10" s="4">
        <v>4000</v>
      </c>
      <c r="C10" s="4">
        <v>1800</v>
      </c>
      <c r="D10" s="4">
        <v>400</v>
      </c>
      <c r="F10" s="4">
        <f t="shared" si="0"/>
        <v>6200</v>
      </c>
      <c r="G10" s="18">
        <v>6200</v>
      </c>
      <c r="H10" s="4">
        <v>0</v>
      </c>
      <c r="I10" s="35"/>
      <c r="J10" s="16">
        <f t="shared" si="1"/>
        <v>0</v>
      </c>
      <c r="K10" s="20"/>
      <c r="L10" s="24" t="s">
        <v>104</v>
      </c>
    </row>
    <row r="11" spans="1:12" ht="12.75">
      <c r="A11" s="5" t="s">
        <v>27</v>
      </c>
      <c r="B11" s="4">
        <v>0</v>
      </c>
      <c r="C11" s="4">
        <v>750</v>
      </c>
      <c r="D11" s="4">
        <v>0</v>
      </c>
      <c r="F11" s="4">
        <f t="shared" si="0"/>
        <v>750</v>
      </c>
      <c r="G11" s="18">
        <v>590</v>
      </c>
      <c r="H11" s="4">
        <v>160</v>
      </c>
      <c r="I11" s="35"/>
      <c r="J11" s="16">
        <f t="shared" si="1"/>
        <v>0</v>
      </c>
      <c r="K11" s="20"/>
      <c r="L11" s="24" t="s">
        <v>98</v>
      </c>
    </row>
    <row r="12" spans="1:12" ht="12.75">
      <c r="A12" s="5" t="s">
        <v>8</v>
      </c>
      <c r="B12" s="4">
        <v>4000</v>
      </c>
      <c r="C12" s="33" t="s">
        <v>67</v>
      </c>
      <c r="D12" s="4">
        <v>400</v>
      </c>
      <c r="F12" s="4">
        <f t="shared" si="0"/>
        <v>4400</v>
      </c>
      <c r="G12" s="18">
        <v>4000</v>
      </c>
      <c r="H12" s="4">
        <v>73</v>
      </c>
      <c r="I12" s="35"/>
      <c r="J12" s="16">
        <f t="shared" si="1"/>
        <v>-327</v>
      </c>
      <c r="K12" s="20"/>
      <c r="L12" s="24" t="s">
        <v>92</v>
      </c>
    </row>
    <row r="13" spans="1:11" ht="12.75">
      <c r="A13" s="5" t="s">
        <v>39</v>
      </c>
      <c r="B13" s="4">
        <v>1500</v>
      </c>
      <c r="C13" s="4">
        <v>0</v>
      </c>
      <c r="D13" s="4">
        <v>0</v>
      </c>
      <c r="F13" s="4">
        <f t="shared" si="0"/>
        <v>1500</v>
      </c>
      <c r="H13" s="4">
        <v>0</v>
      </c>
      <c r="I13" s="35"/>
      <c r="J13" s="16">
        <f t="shared" si="1"/>
        <v>-1500</v>
      </c>
      <c r="K13" s="20"/>
    </row>
    <row r="14" spans="1:12" ht="12.75">
      <c r="A14" s="5" t="s">
        <v>9</v>
      </c>
      <c r="B14" s="4">
        <v>0</v>
      </c>
      <c r="C14" s="4">
        <v>0</v>
      </c>
      <c r="D14" s="4">
        <v>0</v>
      </c>
      <c r="F14" s="4">
        <f t="shared" si="0"/>
        <v>0</v>
      </c>
      <c r="G14" s="18">
        <v>1000</v>
      </c>
      <c r="H14" s="4">
        <v>-2463</v>
      </c>
      <c r="I14" s="35">
        <v>160</v>
      </c>
      <c r="J14" s="16">
        <f t="shared" si="1"/>
        <v>-1303</v>
      </c>
      <c r="K14" s="20"/>
      <c r="L14" s="24" t="s">
        <v>105</v>
      </c>
    </row>
    <row r="15" spans="1:12" ht="12.75">
      <c r="A15" s="5" t="s">
        <v>28</v>
      </c>
      <c r="B15" s="4">
        <v>4000</v>
      </c>
      <c r="C15" s="4">
        <v>750</v>
      </c>
      <c r="D15" s="4">
        <v>400</v>
      </c>
      <c r="F15" s="4">
        <f t="shared" si="0"/>
        <v>5150</v>
      </c>
      <c r="G15" s="18">
        <v>2750</v>
      </c>
      <c r="H15" s="4">
        <v>-2750</v>
      </c>
      <c r="I15" s="35"/>
      <c r="J15" s="16">
        <f t="shared" si="1"/>
        <v>-5150</v>
      </c>
      <c r="K15" s="20"/>
      <c r="L15" s="24" t="s">
        <v>90</v>
      </c>
    </row>
    <row r="16" spans="1:11" ht="12.75">
      <c r="A16" s="5" t="s">
        <v>10</v>
      </c>
      <c r="B16" s="4">
        <v>0</v>
      </c>
      <c r="C16" s="4">
        <v>750</v>
      </c>
      <c r="D16" s="4">
        <v>0</v>
      </c>
      <c r="F16" s="4">
        <f t="shared" si="0"/>
        <v>750</v>
      </c>
      <c r="H16" s="4">
        <v>0</v>
      </c>
      <c r="I16" s="35"/>
      <c r="J16" s="16">
        <f t="shared" si="1"/>
        <v>-750</v>
      </c>
      <c r="K16" s="20"/>
    </row>
    <row r="17" spans="1:11" ht="12.75">
      <c r="A17" s="5" t="s">
        <v>11</v>
      </c>
      <c r="B17" s="4">
        <v>0</v>
      </c>
      <c r="C17" s="4">
        <v>0</v>
      </c>
      <c r="D17" s="4">
        <v>0</v>
      </c>
      <c r="F17" s="4">
        <f t="shared" si="0"/>
        <v>0</v>
      </c>
      <c r="H17" s="4">
        <v>480</v>
      </c>
      <c r="I17" s="35">
        <v>160</v>
      </c>
      <c r="J17" s="16">
        <f t="shared" si="1"/>
        <v>640</v>
      </c>
      <c r="K17" s="20"/>
    </row>
    <row r="18" spans="1:12" ht="12.75">
      <c r="A18" s="5" t="s">
        <v>55</v>
      </c>
      <c r="B18" s="4">
        <v>4000</v>
      </c>
      <c r="C18" s="4">
        <v>750</v>
      </c>
      <c r="D18" s="4">
        <v>400</v>
      </c>
      <c r="F18" s="4">
        <f t="shared" si="0"/>
        <v>5150</v>
      </c>
      <c r="G18" s="18">
        <f>4000</f>
        <v>4000</v>
      </c>
      <c r="H18" s="4">
        <v>0</v>
      </c>
      <c r="I18" s="35"/>
      <c r="J18" s="16">
        <f t="shared" si="1"/>
        <v>-1150</v>
      </c>
      <c r="K18" s="20"/>
      <c r="L18" s="24" t="s">
        <v>85</v>
      </c>
    </row>
    <row r="19" spans="1:12" ht="12.75">
      <c r="A19" s="5" t="s">
        <v>44</v>
      </c>
      <c r="B19" s="4">
        <v>0</v>
      </c>
      <c r="C19" s="4">
        <v>750</v>
      </c>
      <c r="D19" s="4">
        <v>0</v>
      </c>
      <c r="F19" s="4">
        <f t="shared" si="0"/>
        <v>750</v>
      </c>
      <c r="G19" s="18">
        <v>750</v>
      </c>
      <c r="H19" s="4">
        <v>160</v>
      </c>
      <c r="I19" s="35">
        <v>160</v>
      </c>
      <c r="J19" s="16">
        <f t="shared" si="1"/>
        <v>320</v>
      </c>
      <c r="K19" s="20"/>
      <c r="L19" s="24" t="s">
        <v>78</v>
      </c>
    </row>
    <row r="20" spans="1:13" ht="12.75">
      <c r="A20" s="5" t="s">
        <v>12</v>
      </c>
      <c r="B20" s="4">
        <v>4000</v>
      </c>
      <c r="C20" s="33" t="s">
        <v>67</v>
      </c>
      <c r="D20" s="4">
        <v>400</v>
      </c>
      <c r="F20" s="4">
        <f t="shared" si="0"/>
        <v>4400</v>
      </c>
      <c r="G20" s="18">
        <f>500+500+500</f>
        <v>1500</v>
      </c>
      <c r="H20" s="4">
        <v>3897</v>
      </c>
      <c r="I20" s="35"/>
      <c r="J20" s="16">
        <f t="shared" si="1"/>
        <v>997</v>
      </c>
      <c r="K20" s="20"/>
      <c r="L20" s="24" t="s">
        <v>96</v>
      </c>
      <c r="M20" s="24" t="s">
        <v>97</v>
      </c>
    </row>
    <row r="21" spans="1:13" ht="12.75">
      <c r="A21" s="5" t="s">
        <v>13</v>
      </c>
      <c r="B21" s="4">
        <v>4000</v>
      </c>
      <c r="C21" s="33" t="s">
        <v>67</v>
      </c>
      <c r="D21" s="4">
        <v>400</v>
      </c>
      <c r="F21" s="4">
        <f t="shared" si="0"/>
        <v>4400</v>
      </c>
      <c r="G21" s="18">
        <f>700+1000</f>
        <v>1700</v>
      </c>
      <c r="H21" s="4">
        <v>329</v>
      </c>
      <c r="I21" s="35"/>
      <c r="J21" s="16">
        <f t="shared" si="1"/>
        <v>-2371</v>
      </c>
      <c r="K21" s="20"/>
      <c r="L21" s="24" t="s">
        <v>95</v>
      </c>
      <c r="M21" s="24" t="s">
        <v>102</v>
      </c>
    </row>
    <row r="22" spans="1:11" ht="12.75">
      <c r="A22" s="5" t="s">
        <v>57</v>
      </c>
      <c r="B22" s="4">
        <v>2000</v>
      </c>
      <c r="C22" s="4">
        <v>750</v>
      </c>
      <c r="D22" s="4">
        <v>400</v>
      </c>
      <c r="F22" s="4">
        <f t="shared" si="0"/>
        <v>3150</v>
      </c>
      <c r="H22" s="4">
        <v>0</v>
      </c>
      <c r="I22" s="35"/>
      <c r="J22" s="16">
        <f t="shared" si="1"/>
        <v>-3150</v>
      </c>
      <c r="K22" s="20"/>
    </row>
    <row r="23" spans="1:11" ht="12.75">
      <c r="A23" s="5" t="s">
        <v>47</v>
      </c>
      <c r="B23" s="4">
        <v>4000</v>
      </c>
      <c r="C23" s="4">
        <v>750</v>
      </c>
      <c r="D23" s="4">
        <v>400</v>
      </c>
      <c r="F23" s="4">
        <f t="shared" si="0"/>
        <v>5150</v>
      </c>
      <c r="H23" s="4">
        <v>0</v>
      </c>
      <c r="I23" s="35"/>
      <c r="J23" s="16">
        <f t="shared" si="1"/>
        <v>-5150</v>
      </c>
      <c r="K23" s="20"/>
    </row>
    <row r="24" spans="1:11" ht="12.75">
      <c r="A24" s="5" t="s">
        <v>77</v>
      </c>
      <c r="B24" s="4">
        <v>0</v>
      </c>
      <c r="C24" s="4">
        <v>0</v>
      </c>
      <c r="D24" s="4">
        <v>0</v>
      </c>
      <c r="F24" s="4">
        <f t="shared" si="0"/>
        <v>0</v>
      </c>
      <c r="H24" s="4">
        <v>0</v>
      </c>
      <c r="I24" s="35"/>
      <c r="J24" s="16">
        <f t="shared" si="1"/>
        <v>0</v>
      </c>
      <c r="K24" s="20"/>
    </row>
    <row r="25" spans="1:11" ht="12.75">
      <c r="A25" s="5" t="s">
        <v>94</v>
      </c>
      <c r="B25" s="4">
        <v>0</v>
      </c>
      <c r="C25" s="4">
        <v>0</v>
      </c>
      <c r="D25" s="4">
        <v>0</v>
      </c>
      <c r="F25" s="4">
        <f t="shared" si="0"/>
        <v>0</v>
      </c>
      <c r="H25" s="4">
        <v>0</v>
      </c>
      <c r="I25" s="35"/>
      <c r="J25" s="16">
        <f t="shared" si="1"/>
        <v>0</v>
      </c>
      <c r="K25" s="20"/>
    </row>
    <row r="26" spans="1:12" ht="12.75">
      <c r="A26" s="5" t="s">
        <v>14</v>
      </c>
      <c r="B26" s="4">
        <v>4000</v>
      </c>
      <c r="C26" s="4">
        <v>1800</v>
      </c>
      <c r="D26" s="4">
        <v>400</v>
      </c>
      <c r="F26" s="4">
        <f t="shared" si="0"/>
        <v>6200</v>
      </c>
      <c r="G26" s="18">
        <v>5800</v>
      </c>
      <c r="H26" s="4">
        <v>160</v>
      </c>
      <c r="I26" s="35">
        <v>400</v>
      </c>
      <c r="J26" s="16">
        <f t="shared" si="1"/>
        <v>160</v>
      </c>
      <c r="K26" s="20"/>
      <c r="L26" s="24" t="s">
        <v>83</v>
      </c>
    </row>
    <row r="27" spans="1:12" ht="12.75">
      <c r="A27" s="5" t="s">
        <v>29</v>
      </c>
      <c r="B27" s="4">
        <v>0</v>
      </c>
      <c r="C27" s="4">
        <v>750</v>
      </c>
      <c r="D27" s="4">
        <v>0</v>
      </c>
      <c r="F27" s="4">
        <f t="shared" si="0"/>
        <v>750</v>
      </c>
      <c r="G27" s="18">
        <v>620</v>
      </c>
      <c r="H27" s="4">
        <v>130</v>
      </c>
      <c r="I27" s="35"/>
      <c r="J27" s="16">
        <f t="shared" si="1"/>
        <v>0</v>
      </c>
      <c r="K27" s="20"/>
      <c r="L27" s="24" t="s">
        <v>81</v>
      </c>
    </row>
    <row r="28" spans="1:11" ht="12.75">
      <c r="A28" s="5" t="s">
        <v>15</v>
      </c>
      <c r="B28" s="4">
        <v>0</v>
      </c>
      <c r="C28" s="4">
        <v>0</v>
      </c>
      <c r="D28" s="4">
        <v>0</v>
      </c>
      <c r="F28" s="4">
        <f t="shared" si="0"/>
        <v>0</v>
      </c>
      <c r="H28" s="4">
        <v>0</v>
      </c>
      <c r="I28" s="35"/>
      <c r="J28" s="16">
        <f t="shared" si="1"/>
        <v>0</v>
      </c>
      <c r="K28" s="20"/>
    </row>
    <row r="29" spans="1:11" ht="12.75">
      <c r="A29" s="5" t="s">
        <v>56</v>
      </c>
      <c r="B29" s="4">
        <v>2000</v>
      </c>
      <c r="C29" s="4">
        <v>750</v>
      </c>
      <c r="D29" s="4">
        <v>400</v>
      </c>
      <c r="F29" s="4">
        <f t="shared" si="0"/>
        <v>3150</v>
      </c>
      <c r="H29" s="4">
        <v>0</v>
      </c>
      <c r="I29" s="35"/>
      <c r="J29" s="16">
        <f t="shared" si="1"/>
        <v>-3150</v>
      </c>
      <c r="K29" s="20"/>
    </row>
    <row r="30" spans="1:12" ht="12.75">
      <c r="A30" s="5" t="s">
        <v>16</v>
      </c>
      <c r="B30" s="4">
        <v>4000</v>
      </c>
      <c r="C30" s="4">
        <v>0</v>
      </c>
      <c r="D30" s="4">
        <v>400</v>
      </c>
      <c r="F30" s="4">
        <f t="shared" si="0"/>
        <v>4400</v>
      </c>
      <c r="G30" s="18">
        <v>4400</v>
      </c>
      <c r="H30" s="4">
        <v>0</v>
      </c>
      <c r="I30" s="35"/>
      <c r="J30" s="16">
        <f t="shared" si="1"/>
        <v>0</v>
      </c>
      <c r="K30" s="20"/>
      <c r="L30" s="24" t="s">
        <v>84</v>
      </c>
    </row>
    <row r="31" spans="1:14" ht="12.75">
      <c r="A31" s="5" t="s">
        <v>38</v>
      </c>
      <c r="B31" s="4">
        <v>0</v>
      </c>
      <c r="C31" s="4">
        <v>750</v>
      </c>
      <c r="D31" s="4">
        <v>0</v>
      </c>
      <c r="F31" s="4">
        <f t="shared" si="0"/>
        <v>750</v>
      </c>
      <c r="G31" s="18">
        <v>750</v>
      </c>
      <c r="H31" s="4">
        <v>0</v>
      </c>
      <c r="I31" s="35"/>
      <c r="J31" s="16">
        <f t="shared" si="1"/>
        <v>0</v>
      </c>
      <c r="K31" s="20"/>
      <c r="L31" s="24" t="s">
        <v>89</v>
      </c>
      <c r="N31" s="22"/>
    </row>
    <row r="32" spans="1:11" ht="12.75">
      <c r="A32" s="5" t="s">
        <v>17</v>
      </c>
      <c r="B32" s="4">
        <v>4000</v>
      </c>
      <c r="C32" s="4">
        <v>1800</v>
      </c>
      <c r="D32" s="4">
        <v>400</v>
      </c>
      <c r="F32" s="4">
        <f t="shared" si="0"/>
        <v>6200</v>
      </c>
      <c r="H32" s="4">
        <v>0</v>
      </c>
      <c r="I32" s="35"/>
      <c r="J32" s="16">
        <f t="shared" si="1"/>
        <v>-6200</v>
      </c>
      <c r="K32" s="20"/>
    </row>
    <row r="33" spans="1:11" ht="12.75">
      <c r="A33" s="5" t="s">
        <v>54</v>
      </c>
      <c r="B33" s="4">
        <v>4000</v>
      </c>
      <c r="C33" s="4">
        <v>750</v>
      </c>
      <c r="D33" s="4">
        <v>400</v>
      </c>
      <c r="F33" s="4">
        <f t="shared" si="0"/>
        <v>5150</v>
      </c>
      <c r="H33" s="4">
        <v>0</v>
      </c>
      <c r="I33" s="35"/>
      <c r="J33" s="16">
        <f t="shared" si="1"/>
        <v>-5150</v>
      </c>
      <c r="K33" s="20"/>
    </row>
    <row r="34" spans="1:12" ht="12.75">
      <c r="A34" s="5" t="s">
        <v>18</v>
      </c>
      <c r="B34" s="4">
        <v>4000</v>
      </c>
      <c r="C34" s="33" t="s">
        <v>67</v>
      </c>
      <c r="D34" s="4">
        <v>400</v>
      </c>
      <c r="F34" s="4">
        <f t="shared" si="0"/>
        <v>4400</v>
      </c>
      <c r="G34" s="18">
        <f>4000</f>
        <v>4000</v>
      </c>
      <c r="H34" s="4">
        <v>0</v>
      </c>
      <c r="I34" s="35">
        <v>400</v>
      </c>
      <c r="J34" s="16">
        <f t="shared" si="1"/>
        <v>0</v>
      </c>
      <c r="K34" s="20"/>
      <c r="L34" s="24" t="s">
        <v>87</v>
      </c>
    </row>
    <row r="35" spans="1:11" ht="12.75">
      <c r="A35" s="5" t="s">
        <v>73</v>
      </c>
      <c r="B35" s="4">
        <v>2000</v>
      </c>
      <c r="C35" s="4">
        <v>750</v>
      </c>
      <c r="D35" s="4">
        <v>0</v>
      </c>
      <c r="F35" s="4">
        <f t="shared" si="0"/>
        <v>2750</v>
      </c>
      <c r="H35" s="4">
        <v>0</v>
      </c>
      <c r="I35" s="35"/>
      <c r="J35" s="16">
        <f t="shared" si="1"/>
        <v>-2750</v>
      </c>
      <c r="K35" s="20"/>
    </row>
    <row r="36" spans="1:12" ht="12.75">
      <c r="A36" s="5" t="s">
        <v>19</v>
      </c>
      <c r="B36" s="4">
        <v>4000</v>
      </c>
      <c r="C36" s="4">
        <v>1800</v>
      </c>
      <c r="D36" s="4">
        <v>400</v>
      </c>
      <c r="F36" s="4">
        <f t="shared" si="0"/>
        <v>6200</v>
      </c>
      <c r="G36" s="18">
        <v>6200</v>
      </c>
      <c r="H36" s="4">
        <v>0</v>
      </c>
      <c r="I36" s="35">
        <f>400+4*80</f>
        <v>720</v>
      </c>
      <c r="J36" s="16">
        <f t="shared" si="1"/>
        <v>720</v>
      </c>
      <c r="K36" s="20"/>
      <c r="L36" s="24" t="s">
        <v>88</v>
      </c>
    </row>
    <row r="37" spans="1:11" ht="12.75">
      <c r="A37" s="5" t="s">
        <v>72</v>
      </c>
      <c r="B37" s="4">
        <v>0</v>
      </c>
      <c r="C37" s="4">
        <v>0</v>
      </c>
      <c r="D37" s="4">
        <v>0</v>
      </c>
      <c r="F37" s="4">
        <f t="shared" si="0"/>
        <v>0</v>
      </c>
      <c r="H37" s="4">
        <v>0</v>
      </c>
      <c r="I37" s="35"/>
      <c r="J37" s="16">
        <f t="shared" si="1"/>
        <v>0</v>
      </c>
      <c r="K37" s="20"/>
    </row>
    <row r="38" spans="1:12" ht="12.75">
      <c r="A38" s="5" t="s">
        <v>48</v>
      </c>
      <c r="B38" s="4">
        <v>4000</v>
      </c>
      <c r="C38" s="4">
        <v>750</v>
      </c>
      <c r="D38" s="4">
        <v>400</v>
      </c>
      <c r="F38" s="4">
        <f t="shared" si="0"/>
        <v>5150</v>
      </c>
      <c r="G38" s="18">
        <f>2750</f>
        <v>2750</v>
      </c>
      <c r="H38" s="4">
        <v>-2750</v>
      </c>
      <c r="I38" s="35"/>
      <c r="J38" s="16">
        <f t="shared" si="1"/>
        <v>-5150</v>
      </c>
      <c r="K38" s="20"/>
      <c r="L38" s="24" t="s">
        <v>101</v>
      </c>
    </row>
    <row r="39" spans="1:11" ht="12.75">
      <c r="A39" s="5" t="s">
        <v>20</v>
      </c>
      <c r="B39" s="4">
        <v>0</v>
      </c>
      <c r="C39" s="4">
        <v>0</v>
      </c>
      <c r="D39" s="4">
        <v>0</v>
      </c>
      <c r="F39" s="4">
        <f t="shared" si="0"/>
        <v>0</v>
      </c>
      <c r="H39" s="4">
        <v>-18</v>
      </c>
      <c r="I39" s="35"/>
      <c r="J39" s="16">
        <f t="shared" si="1"/>
        <v>-18</v>
      </c>
      <c r="K39" s="20"/>
    </row>
    <row r="40" spans="1:11" ht="12.75">
      <c r="A40" s="5" t="s">
        <v>31</v>
      </c>
      <c r="B40" s="4">
        <v>2000</v>
      </c>
      <c r="C40" s="4">
        <v>750</v>
      </c>
      <c r="D40" s="4">
        <v>400</v>
      </c>
      <c r="F40" s="4">
        <f aca="true" t="shared" si="2" ref="F40:F58">SUM(B40:E40)</f>
        <v>3150</v>
      </c>
      <c r="H40" s="4">
        <v>0</v>
      </c>
      <c r="I40" s="35">
        <v>400</v>
      </c>
      <c r="J40" s="16">
        <f aca="true" t="shared" si="3" ref="J40:J58">G40+H40+I40-F40</f>
        <v>-2750</v>
      </c>
      <c r="K40" s="20"/>
    </row>
    <row r="41" spans="1:11" ht="12.75">
      <c r="A41" s="5" t="s">
        <v>30</v>
      </c>
      <c r="B41" s="4">
        <v>0</v>
      </c>
      <c r="C41" s="4">
        <v>0</v>
      </c>
      <c r="D41" s="4">
        <v>0</v>
      </c>
      <c r="F41" s="4">
        <f t="shared" si="2"/>
        <v>0</v>
      </c>
      <c r="H41" s="4">
        <v>0</v>
      </c>
      <c r="I41" s="35"/>
      <c r="J41" s="16">
        <f t="shared" si="3"/>
        <v>0</v>
      </c>
      <c r="K41" s="20"/>
    </row>
    <row r="42" spans="1:14" ht="12.75">
      <c r="A42" s="5" t="s">
        <v>21</v>
      </c>
      <c r="B42" s="4">
        <v>4000</v>
      </c>
      <c r="C42" s="4">
        <v>1800</v>
      </c>
      <c r="D42" s="4">
        <v>400</v>
      </c>
      <c r="E42" s="4">
        <v>1302</v>
      </c>
      <c r="F42" s="4">
        <f t="shared" si="2"/>
        <v>7502</v>
      </c>
      <c r="G42" s="18">
        <f>2000+1000+1000</f>
        <v>4000</v>
      </c>
      <c r="H42" s="4">
        <v>0</v>
      </c>
      <c r="I42" s="35"/>
      <c r="J42" s="16">
        <f t="shared" si="3"/>
        <v>-3502</v>
      </c>
      <c r="K42" s="20"/>
      <c r="L42" s="24" t="s">
        <v>86</v>
      </c>
      <c r="M42" s="24" t="s">
        <v>100</v>
      </c>
      <c r="N42" s="24" t="s">
        <v>103</v>
      </c>
    </row>
    <row r="43" spans="1:11" ht="12.75">
      <c r="A43" s="5" t="s">
        <v>74</v>
      </c>
      <c r="B43" s="4">
        <v>0</v>
      </c>
      <c r="C43" s="4">
        <v>0</v>
      </c>
      <c r="D43" s="4">
        <v>0</v>
      </c>
      <c r="F43" s="4">
        <f t="shared" si="2"/>
        <v>0</v>
      </c>
      <c r="H43" s="4">
        <v>0</v>
      </c>
      <c r="I43" s="35"/>
      <c r="J43" s="16">
        <f t="shared" si="3"/>
        <v>0</v>
      </c>
      <c r="K43" s="20"/>
    </row>
    <row r="44" spans="1:11" ht="12.75">
      <c r="A44" s="5" t="s">
        <v>75</v>
      </c>
      <c r="B44" s="4">
        <v>0</v>
      </c>
      <c r="C44" s="4">
        <v>0</v>
      </c>
      <c r="D44" s="4">
        <v>0</v>
      </c>
      <c r="F44" s="4">
        <f t="shared" si="2"/>
        <v>0</v>
      </c>
      <c r="H44" s="4">
        <v>0</v>
      </c>
      <c r="I44" s="35"/>
      <c r="J44" s="16">
        <f t="shared" si="3"/>
        <v>0</v>
      </c>
      <c r="K44" s="20"/>
    </row>
    <row r="45" spans="1:11" ht="12.75">
      <c r="A45" s="5" t="s">
        <v>22</v>
      </c>
      <c r="B45" s="4">
        <v>4000</v>
      </c>
      <c r="C45" s="4">
        <v>1800</v>
      </c>
      <c r="D45" s="4">
        <v>400</v>
      </c>
      <c r="F45" s="4">
        <f t="shared" si="2"/>
        <v>6200</v>
      </c>
      <c r="H45" s="4">
        <v>-3300</v>
      </c>
      <c r="I45" s="35"/>
      <c r="J45" s="16">
        <f t="shared" si="3"/>
        <v>-9500</v>
      </c>
      <c r="K45" s="20"/>
    </row>
    <row r="46" spans="1:11" ht="12.75">
      <c r="A46" s="5" t="s">
        <v>53</v>
      </c>
      <c r="B46" s="4">
        <v>0</v>
      </c>
      <c r="C46" s="4">
        <v>750</v>
      </c>
      <c r="D46" s="4">
        <v>0</v>
      </c>
      <c r="F46" s="4">
        <f t="shared" si="2"/>
        <v>750</v>
      </c>
      <c r="H46" s="4">
        <v>0</v>
      </c>
      <c r="I46" s="35"/>
      <c r="J46" s="16">
        <f t="shared" si="3"/>
        <v>-750</v>
      </c>
      <c r="K46" s="20"/>
    </row>
    <row r="47" spans="1:11" ht="12.75">
      <c r="A47" s="5" t="s">
        <v>32</v>
      </c>
      <c r="B47" s="33" t="s">
        <v>68</v>
      </c>
      <c r="C47" s="33" t="s">
        <v>69</v>
      </c>
      <c r="D47" s="33" t="s">
        <v>70</v>
      </c>
      <c r="F47" s="4">
        <f t="shared" si="2"/>
        <v>0</v>
      </c>
      <c r="H47" s="4">
        <v>0</v>
      </c>
      <c r="I47" s="35"/>
      <c r="J47" s="16">
        <f t="shared" si="3"/>
        <v>0</v>
      </c>
      <c r="K47" s="20"/>
    </row>
    <row r="48" spans="1:10" ht="12.75">
      <c r="A48" s="5" t="s">
        <v>41</v>
      </c>
      <c r="B48" s="4">
        <v>0</v>
      </c>
      <c r="C48" s="4">
        <v>0</v>
      </c>
      <c r="D48" s="4">
        <v>0</v>
      </c>
      <c r="F48" s="4">
        <f t="shared" si="2"/>
        <v>0</v>
      </c>
      <c r="H48" s="4">
        <v>560</v>
      </c>
      <c r="I48" s="35"/>
      <c r="J48" s="16">
        <f t="shared" si="3"/>
        <v>560</v>
      </c>
    </row>
    <row r="49" spans="1:10" ht="12.75">
      <c r="A49" s="5" t="s">
        <v>23</v>
      </c>
      <c r="B49" s="4">
        <v>4000</v>
      </c>
      <c r="C49" s="4">
        <v>1800</v>
      </c>
      <c r="D49" s="4">
        <v>400</v>
      </c>
      <c r="F49" s="4">
        <f t="shared" si="2"/>
        <v>6200</v>
      </c>
      <c r="H49" s="4">
        <v>0</v>
      </c>
      <c r="I49" s="35"/>
      <c r="J49" s="16">
        <f t="shared" si="3"/>
        <v>-6200</v>
      </c>
    </row>
    <row r="50" spans="1:10" ht="12.75">
      <c r="A50" s="5" t="s">
        <v>33</v>
      </c>
      <c r="B50" s="4">
        <v>0</v>
      </c>
      <c r="C50" s="4">
        <v>750</v>
      </c>
      <c r="D50" s="4">
        <v>0</v>
      </c>
      <c r="F50" s="4">
        <f t="shared" si="2"/>
        <v>750</v>
      </c>
      <c r="H50" s="4">
        <v>0</v>
      </c>
      <c r="I50" s="35"/>
      <c r="J50" s="16">
        <f t="shared" si="3"/>
        <v>-750</v>
      </c>
    </row>
    <row r="51" spans="1:10" ht="12.75">
      <c r="A51" s="5" t="s">
        <v>43</v>
      </c>
      <c r="B51" s="4">
        <v>0</v>
      </c>
      <c r="C51" s="4">
        <v>0</v>
      </c>
      <c r="D51" s="4">
        <v>0</v>
      </c>
      <c r="F51" s="4">
        <f t="shared" si="2"/>
        <v>0</v>
      </c>
      <c r="H51" s="4">
        <v>0</v>
      </c>
      <c r="I51" s="35"/>
      <c r="J51" s="16">
        <f t="shared" si="3"/>
        <v>0</v>
      </c>
    </row>
    <row r="52" spans="1:13" ht="12.75">
      <c r="A52" s="5" t="s">
        <v>24</v>
      </c>
      <c r="B52" s="4">
        <v>2000</v>
      </c>
      <c r="C52" s="4">
        <v>750</v>
      </c>
      <c r="D52" s="4">
        <v>400</v>
      </c>
      <c r="F52" s="4">
        <f t="shared" si="2"/>
        <v>3150</v>
      </c>
      <c r="G52" s="18">
        <f>500+500+500</f>
        <v>1500</v>
      </c>
      <c r="H52" s="4">
        <v>-7820</v>
      </c>
      <c r="I52" s="35"/>
      <c r="J52" s="16">
        <f t="shared" si="3"/>
        <v>-9470</v>
      </c>
      <c r="L52" s="24" t="s">
        <v>79</v>
      </c>
      <c r="M52" s="24" t="s">
        <v>93</v>
      </c>
    </row>
    <row r="53" spans="1:10" ht="12.75">
      <c r="A53" s="5" t="s">
        <v>35</v>
      </c>
      <c r="B53" s="4">
        <v>0</v>
      </c>
      <c r="C53" s="4">
        <v>0</v>
      </c>
      <c r="D53" s="4">
        <v>0</v>
      </c>
      <c r="F53" s="4">
        <f t="shared" si="2"/>
        <v>0</v>
      </c>
      <c r="H53" s="4">
        <v>0</v>
      </c>
      <c r="I53" s="35"/>
      <c r="J53" s="16">
        <f t="shared" si="3"/>
        <v>0</v>
      </c>
    </row>
    <row r="54" spans="1:10" ht="12.75">
      <c r="A54" s="5" t="s">
        <v>25</v>
      </c>
      <c r="B54" s="4">
        <v>0</v>
      </c>
      <c r="C54" s="4">
        <v>750</v>
      </c>
      <c r="D54" s="4">
        <v>0</v>
      </c>
      <c r="F54" s="4">
        <f t="shared" si="2"/>
        <v>750</v>
      </c>
      <c r="H54" s="4">
        <v>-1320</v>
      </c>
      <c r="I54" s="35"/>
      <c r="J54" s="16">
        <f t="shared" si="3"/>
        <v>-2070</v>
      </c>
    </row>
    <row r="55" spans="1:10" ht="12.75">
      <c r="A55" s="5" t="s">
        <v>42</v>
      </c>
      <c r="B55" s="4">
        <v>0</v>
      </c>
      <c r="C55" s="4">
        <v>0</v>
      </c>
      <c r="D55" s="4">
        <v>0</v>
      </c>
      <c r="F55" s="4">
        <f t="shared" si="2"/>
        <v>0</v>
      </c>
      <c r="H55" s="4">
        <v>560</v>
      </c>
      <c r="I55" s="35">
        <v>160</v>
      </c>
      <c r="J55" s="16">
        <f t="shared" si="3"/>
        <v>720</v>
      </c>
    </row>
    <row r="56" spans="1:12" ht="12.75">
      <c r="A56" s="5" t="s">
        <v>37</v>
      </c>
      <c r="B56" s="4">
        <v>0</v>
      </c>
      <c r="C56" s="4">
        <v>750</v>
      </c>
      <c r="D56" s="4">
        <v>0</v>
      </c>
      <c r="F56" s="4">
        <f t="shared" si="2"/>
        <v>750</v>
      </c>
      <c r="G56" s="18">
        <f>500</f>
        <v>500</v>
      </c>
      <c r="H56" s="4">
        <v>-750</v>
      </c>
      <c r="I56" s="35"/>
      <c r="J56" s="16">
        <f t="shared" si="3"/>
        <v>-1000</v>
      </c>
      <c r="L56" s="24" t="s">
        <v>82</v>
      </c>
    </row>
    <row r="57" spans="1:12" ht="12.75">
      <c r="A57" s="5" t="s">
        <v>34</v>
      </c>
      <c r="B57" s="4">
        <v>2000</v>
      </c>
      <c r="C57" s="4">
        <v>750</v>
      </c>
      <c r="D57" s="4">
        <v>0</v>
      </c>
      <c r="F57" s="4">
        <f t="shared" si="2"/>
        <v>2750</v>
      </c>
      <c r="G57" s="18">
        <v>2750</v>
      </c>
      <c r="H57" s="4">
        <v>0</v>
      </c>
      <c r="I57" s="35">
        <v>160</v>
      </c>
      <c r="J57" s="16">
        <f t="shared" si="3"/>
        <v>160</v>
      </c>
      <c r="L57" s="24" t="s">
        <v>99</v>
      </c>
    </row>
    <row r="58" spans="1:12" ht="12.75">
      <c r="A58" s="5" t="s">
        <v>26</v>
      </c>
      <c r="B58" s="4">
        <v>4000</v>
      </c>
      <c r="C58" s="4">
        <v>1800</v>
      </c>
      <c r="D58" s="4">
        <v>400</v>
      </c>
      <c r="F58" s="4">
        <f t="shared" si="2"/>
        <v>6200</v>
      </c>
      <c r="G58" s="18">
        <v>4000</v>
      </c>
      <c r="H58" s="4">
        <v>0</v>
      </c>
      <c r="I58" s="35">
        <v>400</v>
      </c>
      <c r="J58" s="16">
        <f t="shared" si="3"/>
        <v>-1800</v>
      </c>
      <c r="L58" s="24" t="s">
        <v>91</v>
      </c>
    </row>
    <row r="59" ht="12.75">
      <c r="J59" s="19">
        <f>SUM(J8:J58)</f>
        <v>-77874</v>
      </c>
    </row>
  </sheetData>
  <sheetProtection selectLockedCells="1" selectUnlockedCells="1"/>
  <mergeCells count="9">
    <mergeCell ref="D1:E1"/>
    <mergeCell ref="A3:A4"/>
    <mergeCell ref="A2:J2"/>
    <mergeCell ref="B5:F5"/>
    <mergeCell ref="G5:G7"/>
    <mergeCell ref="H5:H7"/>
    <mergeCell ref="I5:I7"/>
    <mergeCell ref="J5:J7"/>
    <mergeCell ref="B6:C6"/>
  </mergeCells>
  <printOptions/>
  <pageMargins left="0.7874015748031497" right="0.31496062992125984" top="0.2362204724409449" bottom="0.2755905511811024" header="0.2362204724409449" footer="0.2362204724409449"/>
  <pageSetup horizontalDpi="300" verticalDpi="300" orientation="landscape" paperSize="8" scale="12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Ondřej Kučerka</cp:lastModifiedBy>
  <cp:lastPrinted>2014-11-10T12:48:37Z</cp:lastPrinted>
  <dcterms:created xsi:type="dcterms:W3CDTF">2012-11-29T16:35:19Z</dcterms:created>
  <dcterms:modified xsi:type="dcterms:W3CDTF">2015-02-03T12:37:57Z</dcterms:modified>
  <cp:category/>
  <cp:version/>
  <cp:contentType/>
  <cp:contentStatus/>
</cp:coreProperties>
</file>