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360" windowWidth="19545" windowHeight="12945" tabRatio="713" activeTab="4"/>
  </bookViews>
  <sheets>
    <sheet name="zápasy" sheetId="1" r:id="rId1"/>
    <sheet name="zápis" sheetId="2" r:id="rId2"/>
    <sheet name="tab." sheetId="3" r:id="rId3"/>
    <sheet name="pořadí" sheetId="4" r:id="rId4"/>
    <sheet name="KB " sheetId="5" r:id="rId5"/>
    <sheet name="Statistiky" sheetId="6" r:id="rId6"/>
    <sheet name="Stil" sheetId="7" r:id="rId7"/>
    <sheet name="Pan" sheetId="8" r:id="rId8"/>
    <sheet name="Kahox" sheetId="9" r:id="rId9"/>
    <sheet name="Choc" sheetId="10" r:id="rId10"/>
    <sheet name="LOKO" sheetId="11" r:id="rId11"/>
    <sheet name="Svit" sheetId="12" r:id="rId12"/>
    <sheet name="HEL" sheetId="13" r:id="rId13"/>
    <sheet name="Kap" sheetId="14" r:id="rId14"/>
    <sheet name="Čerti" sheetId="15" r:id="rId15"/>
    <sheet name="Krá" sheetId="16" r:id="rId16"/>
    <sheet name="Fly" sheetId="17" r:id="rId17"/>
    <sheet name="R.Šípy" sheetId="18" r:id="rId18"/>
    <sheet name="Kohouti" sheetId="19" r:id="rId19"/>
    <sheet name="Pardál" sheetId="20" r:id="rId20"/>
    <sheet name="Nuget" sheetId="21" r:id="rId21"/>
    <sheet name="List5" sheetId="22" state="hidden" r:id="rId22"/>
    <sheet name="List7" sheetId="23" r:id="rId23"/>
    <sheet name="List6" sheetId="24" r:id="rId24"/>
    <sheet name="List2" sheetId="25" r:id="rId25"/>
    <sheet name="List3" sheetId="26" r:id="rId26"/>
    <sheet name="List4" sheetId="27" r:id="rId27"/>
    <sheet name="List13" sheetId="28" r:id="rId28"/>
    <sheet name="List15" sheetId="29" r:id="rId29"/>
    <sheet name="List1" sheetId="30" r:id="rId30"/>
  </sheets>
  <definedNames/>
  <calcPr fullCalcOnLoad="1"/>
</workbook>
</file>

<file path=xl/sharedStrings.xml><?xml version="1.0" encoding="utf-8"?>
<sst xmlns="http://schemas.openxmlformats.org/spreadsheetml/2006/main" count="4750" uniqueCount="601">
  <si>
    <t>výsledek</t>
  </si>
  <si>
    <t>Hosté:</t>
  </si>
  <si>
    <t>Branky</t>
  </si>
  <si>
    <t>číslo</t>
  </si>
  <si>
    <t>čas</t>
  </si>
  <si>
    <t>dh</t>
  </si>
  <si>
    <t>skóre</t>
  </si>
  <si>
    <t>G</t>
  </si>
  <si>
    <t>A</t>
  </si>
  <si>
    <t>:</t>
  </si>
  <si>
    <t>Domácí hráči v poli :</t>
  </si>
  <si>
    <t>g</t>
  </si>
  <si>
    <t>a</t>
  </si>
  <si>
    <t>Roman</t>
  </si>
  <si>
    <t>Budina</t>
  </si>
  <si>
    <t>Michal</t>
  </si>
  <si>
    <t>Pavel</t>
  </si>
  <si>
    <t>Tomáš</t>
  </si>
  <si>
    <t>Jiří</t>
  </si>
  <si>
    <t>Šilar</t>
  </si>
  <si>
    <t>Karel</t>
  </si>
  <si>
    <t>Maršík</t>
  </si>
  <si>
    <t>Martin</t>
  </si>
  <si>
    <t>Jan</t>
  </si>
  <si>
    <t>Ondřej</t>
  </si>
  <si>
    <t>Vyšší tresty</t>
  </si>
  <si>
    <t>trest</t>
  </si>
  <si>
    <t>přestupek</t>
  </si>
  <si>
    <t>Hostující hráči v poli :</t>
  </si>
  <si>
    <t>Daniel</t>
  </si>
  <si>
    <t>Radek</t>
  </si>
  <si>
    <t>Mastik</t>
  </si>
  <si>
    <t>Arnold</t>
  </si>
  <si>
    <t>Milan</t>
  </si>
  <si>
    <t>Gremlica</t>
  </si>
  <si>
    <t>Žídek</t>
  </si>
  <si>
    <t>Jaroslav</t>
  </si>
  <si>
    <t>Miroslav</t>
  </si>
  <si>
    <t xml:space="preserve">Blažek </t>
  </si>
  <si>
    <t>Petr</t>
  </si>
  <si>
    <t>Nastoupil</t>
  </si>
  <si>
    <t>Kubát</t>
  </si>
  <si>
    <t>Plný název týmu :</t>
  </si>
  <si>
    <t>Zkratka názvu (3 písmena) :</t>
  </si>
  <si>
    <t>ÚDAJE O VEDENÍ TÝMU</t>
  </si>
  <si>
    <t>Hlavní zodpovědná osoba :</t>
  </si>
  <si>
    <t>Příjmení</t>
  </si>
  <si>
    <t>Jméno</t>
  </si>
  <si>
    <t>E-mail</t>
  </si>
  <si>
    <t>Telefon</t>
  </si>
  <si>
    <t>Další zodpovědná osoba :</t>
  </si>
  <si>
    <t>ÚDAJE O HRÁČÍCH</t>
  </si>
  <si>
    <t>Č. dresu</t>
  </si>
  <si>
    <t>Brankáři (nepovinný údaj, libovolný počet) :</t>
  </si>
  <si>
    <t>Barva dresů :</t>
  </si>
  <si>
    <t>Za správnost všech údajů zodpovídá vedoucí družstva.</t>
  </si>
  <si>
    <t>René</t>
  </si>
  <si>
    <t>David</t>
  </si>
  <si>
    <t>Narozen (formát rrmmdd)</t>
  </si>
  <si>
    <t>Diblík</t>
  </si>
  <si>
    <t>Keprta</t>
  </si>
  <si>
    <t>Marek</t>
  </si>
  <si>
    <t>Kubíček</t>
  </si>
  <si>
    <t>Vencl</t>
  </si>
  <si>
    <t>Toman</t>
  </si>
  <si>
    <t>FLY</t>
  </si>
  <si>
    <t>Josef</t>
  </si>
  <si>
    <t>Smejkal</t>
  </si>
  <si>
    <t>Fořt</t>
  </si>
  <si>
    <t>podpis vedoucího</t>
  </si>
  <si>
    <t>Václav</t>
  </si>
  <si>
    <t>Mareš</t>
  </si>
  <si>
    <r>
      <rPr>
        <i/>
        <sz val="9"/>
        <rFont val="Arial CE"/>
        <family val="2"/>
      </rPr>
      <t>Narozen</t>
    </r>
    <r>
      <rPr>
        <i/>
        <sz val="8"/>
        <rFont val="Arial CE"/>
        <family val="2"/>
      </rPr>
      <t xml:space="preserve"> (rrmmdd)</t>
    </r>
  </si>
  <si>
    <t xml:space="preserve">Milták </t>
  </si>
  <si>
    <t>Jakub</t>
  </si>
  <si>
    <t>Feranec</t>
  </si>
  <si>
    <t>Libor</t>
  </si>
  <si>
    <t>Dominik</t>
  </si>
  <si>
    <t>Hrdina</t>
  </si>
  <si>
    <t>Aleš</t>
  </si>
  <si>
    <t>Matěj</t>
  </si>
  <si>
    <t>Filip</t>
  </si>
  <si>
    <t>Kovář</t>
  </si>
  <si>
    <t>Břetislav</t>
  </si>
  <si>
    <t>Lukáš</t>
  </si>
  <si>
    <t>Ladislav</t>
  </si>
  <si>
    <t xml:space="preserve">Narození </t>
  </si>
  <si>
    <r>
      <t>Narozen</t>
    </r>
    <r>
      <rPr>
        <i/>
        <sz val="8"/>
        <rFont val="Arial CE"/>
        <family val="2"/>
      </rPr>
      <t xml:space="preserve"> </t>
    </r>
  </si>
  <si>
    <t>Vedoucí družstva :</t>
  </si>
  <si>
    <t>Další kontaktní osoby :</t>
  </si>
  <si>
    <t>Kamil</t>
  </si>
  <si>
    <t>Musil</t>
  </si>
  <si>
    <t>Pachl</t>
  </si>
  <si>
    <t>Rostislav</t>
  </si>
  <si>
    <t>Patrik</t>
  </si>
  <si>
    <t>černá</t>
  </si>
  <si>
    <t xml:space="preserve">Bělka </t>
  </si>
  <si>
    <t>Mazal</t>
  </si>
  <si>
    <t>Beneš</t>
  </si>
  <si>
    <t>Adler</t>
  </si>
  <si>
    <t>Zbyněk</t>
  </si>
  <si>
    <t>Jandera</t>
  </si>
  <si>
    <t>Šponar</t>
  </si>
  <si>
    <t>Kohouti</t>
  </si>
  <si>
    <t>Flyers</t>
  </si>
  <si>
    <t>Nuget</t>
  </si>
  <si>
    <t>Pan</t>
  </si>
  <si>
    <t>Vít</t>
  </si>
  <si>
    <t>Novák</t>
  </si>
  <si>
    <t>ó</t>
  </si>
  <si>
    <t>l</t>
  </si>
  <si>
    <t>y</t>
  </si>
  <si>
    <t>s</t>
  </si>
  <si>
    <t>i</t>
  </si>
  <si>
    <t>t</t>
  </si>
  <si>
    <t>e</t>
  </si>
  <si>
    <t>n</t>
  </si>
  <si>
    <t>c</t>
  </si>
  <si>
    <t>T</t>
  </si>
  <si>
    <t>r</t>
  </si>
  <si>
    <t>Narozen</t>
  </si>
  <si>
    <t>Tým</t>
  </si>
  <si>
    <t>Zá</t>
  </si>
  <si>
    <t>Gó.</t>
  </si>
  <si>
    <t>As.</t>
  </si>
  <si>
    <t>Tr.</t>
  </si>
  <si>
    <t>Karlík</t>
  </si>
  <si>
    <t>Mikuláš</t>
  </si>
  <si>
    <t>Jansa</t>
  </si>
  <si>
    <t>průměr</t>
  </si>
  <si>
    <t>Lubomír</t>
  </si>
  <si>
    <t>Kalianko</t>
  </si>
  <si>
    <t>Crha</t>
  </si>
  <si>
    <t>Dvořák</t>
  </si>
  <si>
    <t>Švec</t>
  </si>
  <si>
    <t>Kopecký</t>
  </si>
  <si>
    <t>Mík</t>
  </si>
  <si>
    <t>Doležal</t>
  </si>
  <si>
    <t>Grund</t>
  </si>
  <si>
    <t>Rybka</t>
  </si>
  <si>
    <t>Šparlinek</t>
  </si>
  <si>
    <t>Body</t>
  </si>
  <si>
    <t>Domácí</t>
  </si>
  <si>
    <t>Mach</t>
  </si>
  <si>
    <t>Flyers Č.T.</t>
  </si>
  <si>
    <t>so</t>
  </si>
  <si>
    <t>ne</t>
  </si>
  <si>
    <t>út</t>
  </si>
  <si>
    <t>pá</t>
  </si>
  <si>
    <t>po</t>
  </si>
  <si>
    <t>SilaKarel@seznam.cz</t>
  </si>
  <si>
    <r>
      <t>Narozen</t>
    </r>
    <r>
      <rPr>
        <i/>
        <sz val="8"/>
        <rFont val="Arial CE"/>
        <family val="2"/>
      </rPr>
      <t xml:space="preserve"> (rrmmdd)</t>
    </r>
  </si>
  <si>
    <t>HC KRÁLÍKY</t>
  </si>
  <si>
    <t>Luděk</t>
  </si>
  <si>
    <t>Marinov</t>
  </si>
  <si>
    <t>bílá</t>
  </si>
  <si>
    <t>Vavřina</t>
  </si>
  <si>
    <t>žlutá</t>
  </si>
  <si>
    <t>Mifek</t>
  </si>
  <si>
    <t xml:space="preserve">Šembera </t>
  </si>
  <si>
    <t>Drozd</t>
  </si>
  <si>
    <t>Knoflíček</t>
  </si>
  <si>
    <t>Ordoš</t>
  </si>
  <si>
    <t>Bílá</t>
  </si>
  <si>
    <t>podpis vedoucího hostů:</t>
  </si>
  <si>
    <t xml:space="preserve">  podpis vedoucího domácích:</t>
  </si>
  <si>
    <t>podpis rozhodčího:</t>
  </si>
  <si>
    <t>D/H</t>
  </si>
  <si>
    <t>blazus@seznam.cz</t>
  </si>
  <si>
    <t>milanarnold@seznam.cz</t>
  </si>
  <si>
    <t>Vébr</t>
  </si>
  <si>
    <t>Králíky</t>
  </si>
  <si>
    <t>Zářecký</t>
  </si>
  <si>
    <t>Koudelka</t>
  </si>
  <si>
    <t>golPan</t>
  </si>
  <si>
    <t>Škorpil</t>
  </si>
  <si>
    <t>Souček</t>
  </si>
  <si>
    <t>Vyprachtický</t>
  </si>
  <si>
    <t>Bohatý</t>
  </si>
  <si>
    <t>Lesák</t>
  </si>
  <si>
    <t>Šťovíček</t>
  </si>
  <si>
    <t>čt</t>
  </si>
  <si>
    <t>Ehrenberger</t>
  </si>
  <si>
    <t>Broulík</t>
  </si>
  <si>
    <t>Opravil</t>
  </si>
  <si>
    <t>1.5.</t>
  </si>
  <si>
    <t>2.5.</t>
  </si>
  <si>
    <t>3.5.</t>
  </si>
  <si>
    <t>4.5.</t>
  </si>
  <si>
    <t>5.5.</t>
  </si>
  <si>
    <t>gol</t>
  </si>
  <si>
    <t>LOKO</t>
  </si>
  <si>
    <t>Panda</t>
  </si>
  <si>
    <t>Stilmat</t>
  </si>
  <si>
    <t>Kahox</t>
  </si>
  <si>
    <t>Choceň</t>
  </si>
  <si>
    <t>Čerti</t>
  </si>
  <si>
    <t>Svitap</t>
  </si>
  <si>
    <t>Hello Kitty</t>
  </si>
  <si>
    <t>Kapři</t>
  </si>
  <si>
    <t>Pardálové</t>
  </si>
  <si>
    <t>Sk.C</t>
  </si>
  <si>
    <t>SK.B</t>
  </si>
  <si>
    <t>Sk.A</t>
  </si>
  <si>
    <t>O.P. č</t>
  </si>
  <si>
    <t>Rychlé šípy</t>
  </si>
  <si>
    <t>st</t>
  </si>
  <si>
    <t>Sk. A</t>
  </si>
  <si>
    <t>Sk. B</t>
  </si>
  <si>
    <t xml:space="preserve">ZÁPIS UTKÁNÍ  </t>
  </si>
  <si>
    <t xml:space="preserve">SOUPISKA DRUŽSTVA HC FLYERS </t>
  </si>
  <si>
    <t>HC FLYERS Česká Třebová</t>
  </si>
  <si>
    <t>Doubrava</t>
  </si>
  <si>
    <t>Kmošek</t>
  </si>
  <si>
    <t>Kalina</t>
  </si>
  <si>
    <t>Těšínský</t>
  </si>
  <si>
    <t>Knofliček</t>
  </si>
  <si>
    <t xml:space="preserve">Narozen </t>
  </si>
  <si>
    <t xml:space="preserve">Wotava </t>
  </si>
  <si>
    <t>in line</t>
  </si>
  <si>
    <t>SOUPISKA DRUŽSTVA PRO OP in-line 2014</t>
  </si>
  <si>
    <t>STILMAT Žamberk 2014</t>
  </si>
  <si>
    <t>STI</t>
  </si>
  <si>
    <t>diblik.tomas@seznam.cz</t>
  </si>
  <si>
    <t>Brožek</t>
  </si>
  <si>
    <t>brozek.david@tiscali.cz</t>
  </si>
  <si>
    <t>780125</t>
  </si>
  <si>
    <t>871001</t>
  </si>
  <si>
    <t>830105</t>
  </si>
  <si>
    <t>811101</t>
  </si>
  <si>
    <t>830924</t>
  </si>
  <si>
    <t>Ulrich</t>
  </si>
  <si>
    <t>650525</t>
  </si>
  <si>
    <t>740327</t>
  </si>
  <si>
    <t>Chmelan</t>
  </si>
  <si>
    <t>Kryštof</t>
  </si>
  <si>
    <t>930510</t>
  </si>
  <si>
    <t>Papáček</t>
  </si>
  <si>
    <t>860427</t>
  </si>
  <si>
    <t>930625</t>
  </si>
  <si>
    <t xml:space="preserve">Nosál </t>
  </si>
  <si>
    <t>Resler</t>
  </si>
  <si>
    <t>Zářecký  ml</t>
  </si>
  <si>
    <t>Tadeáš</t>
  </si>
  <si>
    <t>Vabr</t>
  </si>
  <si>
    <t xml:space="preserve">Sedaj </t>
  </si>
  <si>
    <t>Vladimir</t>
  </si>
  <si>
    <t>bílo-oranžová</t>
  </si>
  <si>
    <t>RYŠ</t>
  </si>
  <si>
    <t>marsikm@centrum.cz</t>
  </si>
  <si>
    <t>Číp</t>
  </si>
  <si>
    <t xml:space="preserve">Párent </t>
  </si>
  <si>
    <t>Kohouti ČT</t>
  </si>
  <si>
    <t>kct</t>
  </si>
  <si>
    <t>Steinmetz</t>
  </si>
  <si>
    <t>karel.steinmetz@gmail.com</t>
  </si>
  <si>
    <t>Soukup</t>
  </si>
  <si>
    <t>soukup.michal19@gmail.com</t>
  </si>
  <si>
    <t>Čejka</t>
  </si>
  <si>
    <t>Tomaš</t>
  </si>
  <si>
    <t>Mrštný</t>
  </si>
  <si>
    <t>Michael</t>
  </si>
  <si>
    <t>Šána</t>
  </si>
  <si>
    <t>Šimek</t>
  </si>
  <si>
    <t>Voleský</t>
  </si>
  <si>
    <t>Zeman</t>
  </si>
  <si>
    <t>Metzner</t>
  </si>
  <si>
    <t>Panda team</t>
  </si>
  <si>
    <t>pan</t>
  </si>
  <si>
    <t>pachl.tomas.9@seznam.cz</t>
  </si>
  <si>
    <t>Brejša</t>
  </si>
  <si>
    <t>vitek.brejsa@seznam.cz</t>
  </si>
  <si>
    <t xml:space="preserve">Pachl </t>
  </si>
  <si>
    <t>Konečný</t>
  </si>
  <si>
    <t>Hrabal</t>
  </si>
  <si>
    <t xml:space="preserve">Nastoupil </t>
  </si>
  <si>
    <t>Svitap-Krajánci Ústí n/O</t>
  </si>
  <si>
    <t>SvK</t>
  </si>
  <si>
    <t>m.resler@seznam.cz</t>
  </si>
  <si>
    <t>musilp20@seznam.cz</t>
  </si>
  <si>
    <t>Heřmanský</t>
  </si>
  <si>
    <t>Hvězda</t>
  </si>
  <si>
    <t>Lustyk</t>
  </si>
  <si>
    <t>Nespěšný</t>
  </si>
  <si>
    <t>Schlögl</t>
  </si>
  <si>
    <t>černá, šedivá, bílá, zelená</t>
  </si>
  <si>
    <t>Nečas</t>
  </si>
  <si>
    <t>790725</t>
  </si>
  <si>
    <t>SOUPISKA DRUŽSTVA PRO OP in-line 2013</t>
  </si>
  <si>
    <t>HEL</t>
  </si>
  <si>
    <t xml:space="preserve">Babák </t>
  </si>
  <si>
    <t>Babas.D@seznam.cz</t>
  </si>
  <si>
    <r>
      <rPr>
        <u val="single"/>
        <sz val="10"/>
        <color indexed="12"/>
        <rFont val="Arial CE"/>
        <family val="0"/>
      </rPr>
      <t>mailto:martin.neoral@centrum.cz</t>
    </r>
  </si>
  <si>
    <t>micias@seznam.cz</t>
  </si>
  <si>
    <r>
      <rPr>
        <u val="single"/>
        <sz val="10"/>
        <color indexed="12"/>
        <rFont val="Arial CE"/>
        <family val="0"/>
      </rPr>
      <t>mailto:ready123@seznam.cz</t>
    </r>
  </si>
  <si>
    <t>Maleček</t>
  </si>
  <si>
    <t>C</t>
  </si>
  <si>
    <t>Chudý</t>
  </si>
  <si>
    <t>Matyáš</t>
  </si>
  <si>
    <t>růžová</t>
  </si>
  <si>
    <t>KAHOX Šumperk</t>
  </si>
  <si>
    <t>KAH</t>
  </si>
  <si>
    <t>budina@exsolution.cz</t>
  </si>
  <si>
    <t>Pilavka</t>
  </si>
  <si>
    <t>Holík</t>
  </si>
  <si>
    <t xml:space="preserve">Brunec </t>
  </si>
  <si>
    <t>Kilčický</t>
  </si>
  <si>
    <t>Kocián</t>
  </si>
  <si>
    <t>Boruch</t>
  </si>
  <si>
    <t>Šula</t>
  </si>
  <si>
    <t>Fischer</t>
  </si>
  <si>
    <t>Nimmerrichter</t>
  </si>
  <si>
    <t>bílo modrá</t>
  </si>
  <si>
    <t>KRA</t>
  </si>
  <si>
    <t>msponar@seznam.cz</t>
  </si>
  <si>
    <t>sj91@seznam.cz</t>
  </si>
  <si>
    <t>Milták</t>
  </si>
  <si>
    <t xml:space="preserve">Sedlák </t>
  </si>
  <si>
    <t>Bílý</t>
  </si>
  <si>
    <t>Hlava</t>
  </si>
  <si>
    <t>Kostúr</t>
  </si>
  <si>
    <t>Bílá nebo červeno-žlutá</t>
  </si>
  <si>
    <t>SOUPISKA DRUŽSTVA PRO  OP 2013</t>
  </si>
  <si>
    <t>Kapři Dlouhoňovice</t>
  </si>
  <si>
    <t>KAP</t>
  </si>
  <si>
    <t>mkeprta@email.cz</t>
  </si>
  <si>
    <t>Plundra</t>
  </si>
  <si>
    <t>plundrat@seznam.cz</t>
  </si>
  <si>
    <t>Hrčka</t>
  </si>
  <si>
    <t>Krkavec</t>
  </si>
  <si>
    <t>Doleček</t>
  </si>
  <si>
    <t>Víša</t>
  </si>
  <si>
    <t>zelená</t>
  </si>
  <si>
    <t xml:space="preserve">Vích </t>
  </si>
  <si>
    <t xml:space="preserve">Aleš </t>
  </si>
  <si>
    <t>821231</t>
  </si>
  <si>
    <t>Luňák</t>
  </si>
  <si>
    <t>Vích</t>
  </si>
  <si>
    <t xml:space="preserve">Jaromír </t>
  </si>
  <si>
    <t>760217</t>
  </si>
  <si>
    <t xml:space="preserve">Jelínek </t>
  </si>
  <si>
    <t>830527</t>
  </si>
  <si>
    <t xml:space="preserve">Veselý </t>
  </si>
  <si>
    <t>760929</t>
  </si>
  <si>
    <t xml:space="preserve">Držmíšek </t>
  </si>
  <si>
    <t xml:space="preserve">Pavel </t>
  </si>
  <si>
    <t>820927</t>
  </si>
  <si>
    <t xml:space="preserve">Studnička </t>
  </si>
  <si>
    <t>880904</t>
  </si>
  <si>
    <t xml:space="preserve">Smutek </t>
  </si>
  <si>
    <t>841117</t>
  </si>
  <si>
    <t>Tichý</t>
  </si>
  <si>
    <t>Stilmat in-line 2014</t>
  </si>
  <si>
    <t>KHX</t>
  </si>
  <si>
    <t>Nimerichter</t>
  </si>
  <si>
    <t>golKHX</t>
  </si>
  <si>
    <t>Ropek</t>
  </si>
  <si>
    <t>Peška</t>
  </si>
  <si>
    <t>Jeřábek</t>
  </si>
  <si>
    <t>Choc</t>
  </si>
  <si>
    <t>golChoc</t>
  </si>
  <si>
    <t>Stil</t>
  </si>
  <si>
    <t>golStil</t>
  </si>
  <si>
    <t>HKI</t>
  </si>
  <si>
    <t>golHKI</t>
  </si>
  <si>
    <t>Kap</t>
  </si>
  <si>
    <t>golKap</t>
  </si>
  <si>
    <t>Svit</t>
  </si>
  <si>
    <t>R.Šípy</t>
  </si>
  <si>
    <t>SOUPISKA DRUŽSTVA PRO LHL 2013-14</t>
  </si>
  <si>
    <t>CBA Nuget Šumperk</t>
  </si>
  <si>
    <t>CBA</t>
  </si>
  <si>
    <t>Mazák</t>
  </si>
  <si>
    <r>
      <rPr>
        <u val="single"/>
        <sz val="10"/>
        <color indexed="12"/>
        <rFont val="Arial CE"/>
        <family val="0"/>
      </rPr>
      <t>nuget@nuget.cz</t>
    </r>
  </si>
  <si>
    <t>Ptáček</t>
  </si>
  <si>
    <t>ptacek@cbox.cz</t>
  </si>
  <si>
    <t>Všichni hráči v poli (i vedoucí pokud hraje, maximálně 22 hráčů, zakroužkovat typ hráče dle Soutěžního řádu LHL, uvedení čísel nepovinné) :</t>
  </si>
  <si>
    <r>
      <rPr>
        <i/>
        <sz val="9"/>
        <rFont val="Arial CE"/>
        <family val="2"/>
      </rPr>
      <t xml:space="preserve">Narozen </t>
    </r>
    <r>
      <rPr>
        <i/>
        <sz val="8"/>
        <rFont val="Arial CE"/>
        <family val="2"/>
      </rPr>
      <t>(formát rrmmdd)</t>
    </r>
  </si>
  <si>
    <t>Typ hráče</t>
  </si>
  <si>
    <t xml:space="preserve"> </t>
  </si>
  <si>
    <t>Jendřišák</t>
  </si>
  <si>
    <t>Vítězslav</t>
  </si>
  <si>
    <t xml:space="preserve">Jurka </t>
  </si>
  <si>
    <t>Valigura</t>
  </si>
  <si>
    <t>Polách</t>
  </si>
  <si>
    <t>Kollert</t>
  </si>
  <si>
    <t>Hozák</t>
  </si>
  <si>
    <t xml:space="preserve">Zahradník </t>
  </si>
  <si>
    <t>Řepková</t>
  </si>
  <si>
    <t>Monika</t>
  </si>
  <si>
    <t>Volf</t>
  </si>
  <si>
    <t>oranžovomodrá</t>
  </si>
  <si>
    <t>Wotawa</t>
  </si>
  <si>
    <t>Dostál</t>
  </si>
  <si>
    <t>Radovan</t>
  </si>
  <si>
    <t>Nug</t>
  </si>
  <si>
    <t>golNug</t>
  </si>
  <si>
    <t>KOH</t>
  </si>
  <si>
    <t>Doseděl</t>
  </si>
  <si>
    <t>Vladislav</t>
  </si>
  <si>
    <t>Kraitl</t>
  </si>
  <si>
    <t>Stanislav</t>
  </si>
  <si>
    <t>Pokorný</t>
  </si>
  <si>
    <t>Šťastný</t>
  </si>
  <si>
    <t>ČER</t>
  </si>
  <si>
    <t>Kačerovský</t>
  </si>
  <si>
    <t>domca.kacer@seznam.cz</t>
  </si>
  <si>
    <t>maresji@email.cz</t>
  </si>
  <si>
    <t>Sedláček</t>
  </si>
  <si>
    <t xml:space="preserve">Krejčí </t>
  </si>
  <si>
    <t>Hajzler</t>
  </si>
  <si>
    <t>Svatopluk</t>
  </si>
  <si>
    <t>Janík</t>
  </si>
  <si>
    <t>Ondráček</t>
  </si>
  <si>
    <t>Masopust</t>
  </si>
  <si>
    <t>Koutský</t>
  </si>
  <si>
    <t>Pánek</t>
  </si>
  <si>
    <t xml:space="preserve">Bíla </t>
  </si>
  <si>
    <t>Keptra</t>
  </si>
  <si>
    <t>RŠÍ</t>
  </si>
  <si>
    <t>golRŠÍ</t>
  </si>
  <si>
    <t>I</t>
  </si>
  <si>
    <t>II</t>
  </si>
  <si>
    <t>IV</t>
  </si>
  <si>
    <t>III</t>
  </si>
  <si>
    <t>Togl</t>
  </si>
  <si>
    <t>Vlastimil</t>
  </si>
  <si>
    <t>golFly</t>
  </si>
  <si>
    <t>PAR</t>
  </si>
  <si>
    <t xml:space="preserve">Mík </t>
  </si>
  <si>
    <t>Černý</t>
  </si>
  <si>
    <t xml:space="preserve">Šrámek </t>
  </si>
  <si>
    <t>Luka</t>
  </si>
  <si>
    <t>modrá, bílá</t>
  </si>
  <si>
    <t>Janku</t>
  </si>
  <si>
    <t>Mík st.</t>
  </si>
  <si>
    <t>Břehovský</t>
  </si>
  <si>
    <t>Skalický</t>
  </si>
  <si>
    <t>Teplý</t>
  </si>
  <si>
    <t>Váně</t>
  </si>
  <si>
    <t>Morkes</t>
  </si>
  <si>
    <t>Večeř</t>
  </si>
  <si>
    <t>Preisler</t>
  </si>
  <si>
    <t>golLok</t>
  </si>
  <si>
    <t>golSvit</t>
  </si>
  <si>
    <t>Par</t>
  </si>
  <si>
    <t>golPar</t>
  </si>
  <si>
    <t>Strouhal</t>
  </si>
  <si>
    <t>Čer</t>
  </si>
  <si>
    <t>Krá</t>
  </si>
  <si>
    <t>6.5.</t>
  </si>
  <si>
    <t>8.5.</t>
  </si>
  <si>
    <t>9.5.</t>
  </si>
  <si>
    <t>10.5.</t>
  </si>
  <si>
    <t>11.5.</t>
  </si>
  <si>
    <t>13.5.</t>
  </si>
  <si>
    <t>14.5.</t>
  </si>
  <si>
    <t>15.5.</t>
  </si>
  <si>
    <t>12.5.</t>
  </si>
  <si>
    <t>golČer</t>
  </si>
  <si>
    <t>golKrá</t>
  </si>
  <si>
    <t>sk. A</t>
  </si>
  <si>
    <t>Loko</t>
  </si>
  <si>
    <t>ZÁPASY</t>
  </si>
  <si>
    <t>VÍTĚZSTVÍ</t>
  </si>
  <si>
    <t>REMÍZY</t>
  </si>
  <si>
    <t>PORÁŽKY</t>
  </si>
  <si>
    <t>SKÓRE</t>
  </si>
  <si>
    <t>BODY</t>
  </si>
  <si>
    <t>POŘADÍ</t>
  </si>
  <si>
    <t>sk. B</t>
  </si>
  <si>
    <t>Hello kitty</t>
  </si>
  <si>
    <t>sk. C</t>
  </si>
  <si>
    <t>Kuběnka</t>
  </si>
  <si>
    <t>Vaněk</t>
  </si>
  <si>
    <t>Adámek</t>
  </si>
  <si>
    <t>Lakota</t>
  </si>
  <si>
    <t>Mokres</t>
  </si>
  <si>
    <t>Doha</t>
  </si>
  <si>
    <t>Vladimír</t>
  </si>
  <si>
    <t>bez. Gol</t>
  </si>
  <si>
    <t>Pražák</t>
  </si>
  <si>
    <t>Baier</t>
  </si>
  <si>
    <t>Misiorz</t>
  </si>
  <si>
    <t>19.5.</t>
  </si>
  <si>
    <t>30.5.</t>
  </si>
  <si>
    <t>31.5.</t>
  </si>
  <si>
    <t>25.5.</t>
  </si>
  <si>
    <t>20.5.</t>
  </si>
  <si>
    <t xml:space="preserve">pá </t>
  </si>
  <si>
    <t>23.5.</t>
  </si>
  <si>
    <t>24.5.</t>
  </si>
  <si>
    <t>22.5.</t>
  </si>
  <si>
    <t>21.5.</t>
  </si>
  <si>
    <t>1.6.</t>
  </si>
  <si>
    <t>26.5.</t>
  </si>
  <si>
    <t>29.5.</t>
  </si>
  <si>
    <t>27.5.</t>
  </si>
  <si>
    <t>Kopečný</t>
  </si>
  <si>
    <t>Paclík</t>
  </si>
  <si>
    <t>Lokomotiva Česká Třebová</t>
  </si>
  <si>
    <t>LOK</t>
  </si>
  <si>
    <t>morkes.radek@seznam.cz</t>
  </si>
  <si>
    <t>libor.help@ustinadorlici.cz</t>
  </si>
  <si>
    <t>Daněk</t>
  </si>
  <si>
    <t>golKoh</t>
  </si>
  <si>
    <t>Hynek</t>
  </si>
  <si>
    <t>sk. D</t>
  </si>
  <si>
    <t>sk. E</t>
  </si>
  <si>
    <t>sk. F</t>
  </si>
  <si>
    <t>Finále A</t>
  </si>
  <si>
    <t>Finále B</t>
  </si>
  <si>
    <t>Finále C</t>
  </si>
  <si>
    <t>Finále D</t>
  </si>
  <si>
    <t>Finále E</t>
  </si>
  <si>
    <t>Janků</t>
  </si>
  <si>
    <t>Pávek</t>
  </si>
  <si>
    <t>Kaplan</t>
  </si>
  <si>
    <t>golSlil</t>
  </si>
  <si>
    <t>stř</t>
  </si>
  <si>
    <t>28.5.</t>
  </si>
  <si>
    <t>Pachl  ml.</t>
  </si>
  <si>
    <t>HHKI</t>
  </si>
  <si>
    <t>HPar</t>
  </si>
  <si>
    <t>5.6.</t>
  </si>
  <si>
    <t>Jetmar</t>
  </si>
  <si>
    <t>PÁ</t>
  </si>
  <si>
    <t>sk.F</t>
  </si>
  <si>
    <t>3.6.</t>
  </si>
  <si>
    <t>sk E</t>
  </si>
  <si>
    <t>sk.D</t>
  </si>
  <si>
    <t>Štěpán</t>
  </si>
  <si>
    <t>27.Stilmat.</t>
  </si>
  <si>
    <t>28.Stilmat.</t>
  </si>
  <si>
    <t>29.Stilmat.</t>
  </si>
  <si>
    <t>Diviš</t>
  </si>
  <si>
    <t>Rubeš</t>
  </si>
  <si>
    <t>Přemysl</t>
  </si>
  <si>
    <t>Morávek</t>
  </si>
  <si>
    <t>H.Kitty</t>
  </si>
  <si>
    <t xml:space="preserve"> Svitap</t>
  </si>
  <si>
    <t>sk.E</t>
  </si>
  <si>
    <t>Hnug</t>
  </si>
  <si>
    <t>13.6.</t>
  </si>
  <si>
    <t>4.6.</t>
  </si>
  <si>
    <t>9.6.</t>
  </si>
  <si>
    <t>10.6,</t>
  </si>
  <si>
    <t>11.6.</t>
  </si>
  <si>
    <t>12.6.</t>
  </si>
  <si>
    <t>14.6.</t>
  </si>
  <si>
    <t>15.6.</t>
  </si>
  <si>
    <t>16.6.</t>
  </si>
  <si>
    <t>17.6.</t>
  </si>
  <si>
    <t>19.6.</t>
  </si>
  <si>
    <t>20.6.</t>
  </si>
  <si>
    <t>21.6.</t>
  </si>
  <si>
    <t>22.6.</t>
  </si>
  <si>
    <t>Pachl ml.</t>
  </si>
  <si>
    <t>Krejsa</t>
  </si>
  <si>
    <t>Řehák</t>
  </si>
  <si>
    <t>Matoušek</t>
  </si>
  <si>
    <t>Faltus</t>
  </si>
  <si>
    <t>18.6.</t>
  </si>
  <si>
    <t>Rychlé</t>
  </si>
  <si>
    <t>šípy</t>
  </si>
  <si>
    <t>Rych.šípy</t>
  </si>
  <si>
    <t>Vachutka</t>
  </si>
  <si>
    <t>930309</t>
  </si>
  <si>
    <t>Horák</t>
  </si>
  <si>
    <t>Čevora</t>
  </si>
  <si>
    <t>Oldřich</t>
  </si>
  <si>
    <t>HKap</t>
  </si>
  <si>
    <t>HNug</t>
  </si>
  <si>
    <t>25.6.</t>
  </si>
  <si>
    <t>26.6.</t>
  </si>
  <si>
    <t>HKrá</t>
  </si>
  <si>
    <t>HPan</t>
  </si>
  <si>
    <t>27.6.</t>
  </si>
  <si>
    <t>28.6.</t>
  </si>
  <si>
    <t>29.6.</t>
  </si>
  <si>
    <t>30.6.</t>
  </si>
  <si>
    <t>3.7.</t>
  </si>
  <si>
    <t>4.7.</t>
  </si>
  <si>
    <t>6.7.</t>
  </si>
  <si>
    <t>7.7.</t>
  </si>
  <si>
    <t>10.7.</t>
  </si>
  <si>
    <t>Kahox:</t>
  </si>
  <si>
    <t>12.7.</t>
  </si>
  <si>
    <t>13.7.</t>
  </si>
  <si>
    <t>Jirmásek</t>
  </si>
  <si>
    <t>Mykša</t>
  </si>
  <si>
    <t>najdou si termín</t>
  </si>
  <si>
    <t>14.7.</t>
  </si>
  <si>
    <t>15.7.</t>
  </si>
  <si>
    <t>18.7.</t>
  </si>
  <si>
    <t>Voříšek</t>
  </si>
  <si>
    <t>Radim</t>
  </si>
  <si>
    <t>Kubín</t>
  </si>
  <si>
    <t>1.7.</t>
  </si>
  <si>
    <t>Lunafi@seznam.cz</t>
  </si>
  <si>
    <t>RYCh.šípy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</si>
</sst>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  <numFmt numFmtId="170" formatCode="000,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yy\-mm\-dd"/>
  </numFmts>
  <fonts count="84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6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9"/>
      <color indexed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"/>
      <family val="2"/>
    </font>
    <font>
      <sz val="12"/>
      <color indexed="8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5"/>
      <name val="Arial CE"/>
      <family val="0"/>
    </font>
    <font>
      <sz val="12"/>
      <name val="Arial CE"/>
      <family val="0"/>
    </font>
    <font>
      <b/>
      <i/>
      <sz val="12"/>
      <color indexed="14"/>
      <name val="Arial CE"/>
      <family val="2"/>
    </font>
    <font>
      <sz val="12"/>
      <color indexed="14"/>
      <name val="Arial CE"/>
      <family val="2"/>
    </font>
    <font>
      <b/>
      <sz val="12"/>
      <color indexed="8"/>
      <name val="Arial CE"/>
      <family val="2"/>
    </font>
    <font>
      <sz val="12"/>
      <color indexed="12"/>
      <name val="Arial CE"/>
      <family val="2"/>
    </font>
    <font>
      <sz val="12"/>
      <name val="Arial"/>
      <family val="2"/>
    </font>
    <font>
      <b/>
      <i/>
      <sz val="12"/>
      <color indexed="8"/>
      <name val="Arial CE"/>
      <family val="2"/>
    </font>
    <font>
      <u val="single"/>
      <sz val="10"/>
      <color indexed="12"/>
      <name val="Arial"/>
      <family val="2"/>
    </font>
    <font>
      <b/>
      <sz val="13"/>
      <color indexed="8"/>
      <name val="Arial CE"/>
      <family val="2"/>
    </font>
    <font>
      <sz val="13"/>
      <color indexed="8"/>
      <name val="Arial CE"/>
      <family val="2"/>
    </font>
    <font>
      <b/>
      <i/>
      <sz val="13"/>
      <color indexed="8"/>
      <name val="Arial CE"/>
      <family val="2"/>
    </font>
    <font>
      <sz val="11"/>
      <name val="Arial"/>
      <family val="2"/>
    </font>
    <font>
      <b/>
      <u val="single"/>
      <sz val="13"/>
      <color indexed="8"/>
      <name val="Arial CE"/>
      <family val="2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i/>
      <sz val="10"/>
      <color indexed="14"/>
      <name val="Arial CE"/>
      <family val="2"/>
    </font>
    <font>
      <b/>
      <sz val="11"/>
      <name val="Arial CE"/>
      <family val="0"/>
    </font>
    <font>
      <b/>
      <sz val="11"/>
      <color indexed="8"/>
      <name val="Arial CE"/>
      <family val="0"/>
    </font>
    <font>
      <i/>
      <sz val="8"/>
      <color indexed="8"/>
      <name val="Arial CE"/>
      <family val="0"/>
    </font>
    <font>
      <i/>
      <sz val="8"/>
      <name val="Arial"/>
      <family val="2"/>
    </font>
    <font>
      <i/>
      <sz val="7"/>
      <color indexed="8"/>
      <name val="Arial CE"/>
      <family val="0"/>
    </font>
    <font>
      <sz val="11"/>
      <color indexed="8"/>
      <name val="Calibri"/>
      <family val="2"/>
    </font>
    <font>
      <u val="single"/>
      <sz val="10"/>
      <color indexed="20"/>
      <name val="Arial CE"/>
      <family val="0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u val="single"/>
      <sz val="10"/>
      <color theme="1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</cellStyleXfs>
  <cellXfs count="87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26" fillId="0" borderId="19" xfId="191" applyFont="1" applyBorder="1">
      <alignment/>
      <protection/>
    </xf>
    <xf numFmtId="0" fontId="26" fillId="0" borderId="13" xfId="171" applyFont="1" applyBorder="1" applyAlignment="1">
      <alignment horizontal="left"/>
      <protection/>
    </xf>
    <xf numFmtId="0" fontId="26" fillId="0" borderId="20" xfId="171" applyFont="1" applyBorder="1" applyAlignment="1">
      <alignment horizontal="left"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19" xfId="191" applyFont="1" applyBorder="1">
      <alignment/>
      <protection/>
    </xf>
    <xf numFmtId="0" fontId="24" fillId="0" borderId="0" xfId="0" applyFont="1" applyAlignment="1">
      <alignment/>
    </xf>
    <xf numFmtId="0" fontId="35" fillId="0" borderId="0" xfId="0" applyFont="1" applyBorder="1" applyAlignment="1">
      <alignment/>
    </xf>
    <xf numFmtId="49" fontId="26" fillId="0" borderId="21" xfId="0" applyNumberFormat="1" applyFont="1" applyBorder="1" applyAlignment="1">
      <alignment horizontal="left"/>
    </xf>
    <xf numFmtId="49" fontId="26" fillId="0" borderId="21" xfId="0" applyNumberFormat="1" applyFont="1" applyBorder="1" applyAlignment="1">
      <alignment horizontal="left"/>
    </xf>
    <xf numFmtId="20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7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177" applyBorder="1" applyAlignment="1">
      <alignment horizontal="center"/>
      <protection/>
    </xf>
    <xf numFmtId="0" fontId="0" fillId="0" borderId="13" xfId="177" applyFont="1" applyBorder="1" applyAlignment="1">
      <alignment horizontal="center"/>
      <protection/>
    </xf>
    <xf numFmtId="0" fontId="0" fillId="0" borderId="0" xfId="171" applyFont="1">
      <alignment/>
      <protection/>
    </xf>
    <xf numFmtId="0" fontId="0" fillId="0" borderId="0" xfId="171" applyAlignment="1">
      <alignment horizontal="left"/>
      <protection/>
    </xf>
    <xf numFmtId="0" fontId="0" fillId="0" borderId="0" xfId="171" applyBorder="1" applyAlignment="1">
      <alignment horizontal="left"/>
      <protection/>
    </xf>
    <xf numFmtId="0" fontId="24" fillId="0" borderId="0" xfId="171" applyFont="1" applyAlignment="1">
      <alignment horizontal="left"/>
      <protection/>
    </xf>
    <xf numFmtId="0" fontId="0" fillId="0" borderId="13" xfId="171" applyFont="1" applyBorder="1" applyAlignment="1">
      <alignment horizontal="left"/>
      <protection/>
    </xf>
    <xf numFmtId="0" fontId="26" fillId="0" borderId="19" xfId="191" applyFont="1" applyBorder="1" applyAlignment="1">
      <alignment horizontal="left"/>
      <protection/>
    </xf>
    <xf numFmtId="0" fontId="32" fillId="0" borderId="0" xfId="171" applyFont="1" applyFill="1" applyBorder="1" applyAlignment="1">
      <alignment horizontal="left"/>
      <protection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14" xfId="171" applyFont="1" applyBorder="1">
      <alignment/>
      <protection/>
    </xf>
    <xf numFmtId="0" fontId="32" fillId="0" borderId="0" xfId="171" applyFont="1" applyFill="1" applyBorder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textRotation="90" wrapText="1"/>
    </xf>
    <xf numFmtId="0" fontId="26" fillId="0" borderId="19" xfId="17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0" fillId="0" borderId="15" xfId="17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19" xfId="0" applyFont="1" applyBorder="1" applyAlignment="1">
      <alignment horizontal="center"/>
    </xf>
    <xf numFmtId="0" fontId="26" fillId="0" borderId="19" xfId="171" applyFont="1" applyBorder="1">
      <alignment/>
      <protection/>
    </xf>
    <xf numFmtId="0" fontId="0" fillId="0" borderId="19" xfId="0" applyBorder="1" applyAlignment="1">
      <alignment/>
    </xf>
    <xf numFmtId="0" fontId="26" fillId="0" borderId="19" xfId="171" applyFont="1" applyBorder="1" applyAlignment="1">
      <alignment/>
      <protection/>
    </xf>
    <xf numFmtId="49" fontId="26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26" fillId="0" borderId="19" xfId="0" applyNumberFormat="1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76" fillId="0" borderId="0" xfId="0" applyFont="1" applyAlignment="1">
      <alignment horizontal="left"/>
    </xf>
    <xf numFmtId="0" fontId="34" fillId="0" borderId="19" xfId="171" applyFont="1" applyBorder="1" applyAlignment="1">
      <alignment horizontal="left"/>
      <protection/>
    </xf>
    <xf numFmtId="0" fontId="0" fillId="0" borderId="19" xfId="0" applyFont="1" applyBorder="1" applyAlignment="1">
      <alignment horizontal="right"/>
    </xf>
    <xf numFmtId="0" fontId="40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/>
    </xf>
    <xf numFmtId="0" fontId="22" fillId="0" borderId="19" xfId="0" applyFont="1" applyBorder="1" applyAlignment="1">
      <alignment vertical="center"/>
    </xf>
    <xf numFmtId="0" fontId="41" fillId="0" borderId="0" xfId="0" applyFont="1" applyAlignment="1">
      <alignment/>
    </xf>
    <xf numFmtId="0" fontId="77" fillId="0" borderId="0" xfId="0" applyFont="1" applyAlignment="1">
      <alignment horizontal="left"/>
    </xf>
    <xf numFmtId="0" fontId="0" fillId="0" borderId="27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171" applyBorder="1" applyAlignment="1">
      <alignment horizontal="right"/>
      <protection/>
    </xf>
    <xf numFmtId="0" fontId="26" fillId="0" borderId="0" xfId="171" applyFont="1" applyBorder="1" applyAlignment="1">
      <alignment horizontal="left"/>
      <protection/>
    </xf>
    <xf numFmtId="0" fontId="0" fillId="0" borderId="19" xfId="171" applyFont="1" applyBorder="1" applyAlignment="1">
      <alignment horizontal="center"/>
      <protection/>
    </xf>
    <xf numFmtId="0" fontId="26" fillId="0" borderId="19" xfId="171" applyFont="1" applyBorder="1" applyAlignment="1">
      <alignment horizontal="center"/>
      <protection/>
    </xf>
    <xf numFmtId="0" fontId="34" fillId="0" borderId="0" xfId="171" applyFont="1" applyBorder="1" applyAlignment="1">
      <alignment horizontal="left"/>
      <protection/>
    </xf>
    <xf numFmtId="0" fontId="0" fillId="0" borderId="29" xfId="0" applyBorder="1" applyAlignment="1">
      <alignment/>
    </xf>
    <xf numFmtId="0" fontId="26" fillId="0" borderId="2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3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49" fontId="42" fillId="0" borderId="13" xfId="0" applyNumberFormat="1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168" fontId="3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35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42" fillId="0" borderId="19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2" fillId="0" borderId="19" xfId="191" applyFont="1" applyFill="1" applyBorder="1">
      <alignment/>
      <protection/>
    </xf>
    <xf numFmtId="0" fontId="42" fillId="0" borderId="19" xfId="191" applyNumberFormat="1" applyFont="1" applyFill="1" applyBorder="1" applyAlignment="1">
      <alignment horizontal="right"/>
      <protection/>
    </xf>
    <xf numFmtId="0" fontId="37" fillId="24" borderId="19" xfId="191" applyFont="1" applyFill="1" applyBorder="1">
      <alignment/>
      <protection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44" fillId="0" borderId="24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7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wrapText="1"/>
    </xf>
    <xf numFmtId="0" fontId="42" fillId="0" borderId="19" xfId="171" applyFont="1" applyBorder="1" applyAlignment="1">
      <alignment horizontal="right"/>
      <protection/>
    </xf>
    <xf numFmtId="0" fontId="42" fillId="0" borderId="19" xfId="0" applyFont="1" applyBorder="1" applyAlignment="1">
      <alignment horizontal="right"/>
    </xf>
    <xf numFmtId="0" fontId="38" fillId="0" borderId="0" xfId="17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left"/>
    </xf>
    <xf numFmtId="0" fontId="0" fillId="0" borderId="19" xfId="171" applyFont="1" applyBorder="1">
      <alignment/>
      <protection/>
    </xf>
    <xf numFmtId="0" fontId="35" fillId="25" borderId="13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6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0" fontId="24" fillId="0" borderId="0" xfId="0" applyNumberFormat="1" applyFont="1" applyFill="1" applyAlignment="1">
      <alignment/>
    </xf>
    <xf numFmtId="0" fontId="27" fillId="0" borderId="24" xfId="171" applyFont="1" applyBorder="1" applyAlignment="1">
      <alignment horizontal="left"/>
      <protection/>
    </xf>
    <xf numFmtId="0" fontId="39" fillId="0" borderId="19" xfId="0" applyFont="1" applyBorder="1" applyAlignment="1">
      <alignment horizontal="left"/>
    </xf>
    <xf numFmtId="49" fontId="26" fillId="0" borderId="32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168" fontId="35" fillId="0" borderId="21" xfId="0" applyNumberFormat="1" applyFont="1" applyBorder="1" applyAlignment="1">
      <alignment horizontal="center"/>
    </xf>
    <xf numFmtId="0" fontId="0" fillId="25" borderId="0" xfId="0" applyFill="1" applyAlignment="1">
      <alignment horizontal="left"/>
    </xf>
    <xf numFmtId="0" fontId="0" fillId="24" borderId="0" xfId="0" applyFill="1" applyAlignment="1">
      <alignment horizontal="left"/>
    </xf>
    <xf numFmtId="0" fontId="24" fillId="0" borderId="0" xfId="0" applyFont="1" applyFill="1" applyAlignment="1">
      <alignment/>
    </xf>
    <xf numFmtId="0" fontId="37" fillId="24" borderId="19" xfId="191" applyFont="1" applyFill="1" applyBorder="1">
      <alignment/>
      <protection/>
    </xf>
    <xf numFmtId="0" fontId="0" fillId="0" borderId="0" xfId="17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26" borderId="0" xfId="0" applyFill="1" applyAlignment="1">
      <alignment horizontal="left"/>
    </xf>
    <xf numFmtId="0" fontId="24" fillId="27" borderId="0" xfId="0" applyFont="1" applyFill="1" applyAlignment="1">
      <alignment/>
    </xf>
    <xf numFmtId="0" fontId="26" fillId="0" borderId="19" xfId="171" applyFont="1" applyBorder="1" applyAlignment="1">
      <alignment horizontal="center"/>
      <protection/>
    </xf>
    <xf numFmtId="0" fontId="0" fillId="0" borderId="13" xfId="171" applyBorder="1" applyAlignment="1">
      <alignment horizontal="left"/>
      <protection/>
    </xf>
    <xf numFmtId="0" fontId="29" fillId="0" borderId="0" xfId="185" applyFont="1" applyBorder="1">
      <alignment/>
      <protection/>
    </xf>
    <xf numFmtId="0" fontId="0" fillId="0" borderId="0" xfId="185" applyFont="1">
      <alignment/>
      <protection/>
    </xf>
    <xf numFmtId="0" fontId="30" fillId="0" borderId="0" xfId="185" applyFont="1" applyBorder="1" applyAlignment="1">
      <alignment/>
      <protection/>
    </xf>
    <xf numFmtId="0" fontId="0" fillId="0" borderId="0" xfId="185" applyFont="1" applyBorder="1" applyAlignment="1">
      <alignment/>
      <protection/>
    </xf>
    <xf numFmtId="0" fontId="0" fillId="0" borderId="0" xfId="185" applyFont="1" applyBorder="1" applyAlignment="1">
      <alignment/>
      <protection/>
    </xf>
    <xf numFmtId="0" fontId="19" fillId="24" borderId="35" xfId="185" applyFont="1" applyFill="1" applyBorder="1" applyAlignment="1">
      <alignment/>
      <protection/>
    </xf>
    <xf numFmtId="0" fontId="19" fillId="24" borderId="36" xfId="185" applyFont="1" applyFill="1" applyBorder="1" applyAlignment="1">
      <alignment/>
      <protection/>
    </xf>
    <xf numFmtId="0" fontId="19" fillId="24" borderId="37" xfId="185" applyFont="1" applyFill="1" applyBorder="1" applyAlignment="1">
      <alignment/>
      <protection/>
    </xf>
    <xf numFmtId="0" fontId="19" fillId="24" borderId="0" xfId="185" applyFont="1" applyFill="1" applyBorder="1">
      <alignment/>
      <protection/>
    </xf>
    <xf numFmtId="0" fontId="0" fillId="24" borderId="0" xfId="185" applyFont="1" applyFill="1" applyBorder="1">
      <alignment/>
      <protection/>
    </xf>
    <xf numFmtId="0" fontId="24" fillId="0" borderId="0" xfId="185" applyFont="1" applyBorder="1">
      <alignment/>
      <protection/>
    </xf>
    <xf numFmtId="0" fontId="25" fillId="0" borderId="38" xfId="185" applyFont="1" applyBorder="1" applyAlignment="1">
      <alignment/>
      <protection/>
    </xf>
    <xf numFmtId="0" fontId="0" fillId="0" borderId="14" xfId="185" applyFont="1" applyBorder="1" applyAlignment="1">
      <alignment/>
      <protection/>
    </xf>
    <xf numFmtId="0" fontId="25" fillId="0" borderId="14" xfId="185" applyFont="1" applyBorder="1">
      <alignment/>
      <protection/>
    </xf>
    <xf numFmtId="0" fontId="25" fillId="0" borderId="14" xfId="185" applyFont="1" applyBorder="1" applyAlignment="1">
      <alignment/>
      <protection/>
    </xf>
    <xf numFmtId="0" fontId="25" fillId="0" borderId="29" xfId="185" applyFont="1" applyBorder="1" applyAlignment="1">
      <alignment/>
      <protection/>
    </xf>
    <xf numFmtId="0" fontId="0" fillId="0" borderId="17" xfId="185" applyFont="1" applyBorder="1" applyAlignment="1">
      <alignment/>
      <protection/>
    </xf>
    <xf numFmtId="0" fontId="0" fillId="0" borderId="18" xfId="185" applyFont="1" applyBorder="1" applyAlignment="1">
      <alignment/>
      <protection/>
    </xf>
    <xf numFmtId="0" fontId="0" fillId="0" borderId="18" xfId="185" applyFont="1" applyBorder="1">
      <alignment/>
      <protection/>
    </xf>
    <xf numFmtId="0" fontId="0" fillId="0" borderId="18" xfId="185" applyNumberFormat="1" applyFont="1" applyFill="1" applyBorder="1" applyAlignment="1" applyProtection="1">
      <alignment/>
      <protection/>
    </xf>
    <xf numFmtId="0" fontId="0" fillId="0" borderId="18" xfId="186" applyFont="1" applyBorder="1" applyAlignment="1">
      <alignment/>
      <protection/>
    </xf>
    <xf numFmtId="0" fontId="0" fillId="0" borderId="22" xfId="185" applyFont="1" applyBorder="1" applyAlignment="1">
      <alignment/>
      <protection/>
    </xf>
    <xf numFmtId="0" fontId="0" fillId="0" borderId="0" xfId="185" applyFont="1" applyBorder="1">
      <alignment/>
      <protection/>
    </xf>
    <xf numFmtId="0" fontId="25" fillId="0" borderId="13" xfId="185" applyFont="1" applyBorder="1">
      <alignment/>
      <protection/>
    </xf>
    <xf numFmtId="0" fontId="27" fillId="0" borderId="13" xfId="185" applyFont="1" applyBorder="1">
      <alignment/>
      <protection/>
    </xf>
    <xf numFmtId="0" fontId="27" fillId="0" borderId="13" xfId="185" applyFont="1" applyBorder="1" applyAlignment="1">
      <alignment horizontal="center"/>
      <protection/>
    </xf>
    <xf numFmtId="0" fontId="26" fillId="0" borderId="0" xfId="185" applyFont="1" applyBorder="1" applyAlignment="1">
      <alignment horizontal="center" textRotation="90" wrapText="1"/>
      <protection/>
    </xf>
    <xf numFmtId="0" fontId="0" fillId="0" borderId="0" xfId="185" applyFont="1" applyBorder="1" applyAlignment="1">
      <alignment textRotation="90" wrapText="1"/>
      <protection/>
    </xf>
    <xf numFmtId="0" fontId="26" fillId="0" borderId="13" xfId="185" applyFont="1" applyFill="1" applyBorder="1">
      <alignment/>
      <protection/>
    </xf>
    <xf numFmtId="0" fontId="26" fillId="0" borderId="13" xfId="185" applyFont="1" applyFill="1" applyBorder="1" applyAlignment="1">
      <alignment/>
      <protection/>
    </xf>
    <xf numFmtId="0" fontId="28" fillId="0" borderId="13" xfId="185" applyFont="1" applyFill="1" applyBorder="1" applyAlignment="1">
      <alignment/>
      <protection/>
    </xf>
    <xf numFmtId="49" fontId="26" fillId="0" borderId="13" xfId="185" applyNumberFormat="1" applyFont="1" applyFill="1" applyBorder="1" applyAlignment="1">
      <alignment horizontal="left"/>
      <protection/>
    </xf>
    <xf numFmtId="0" fontId="26" fillId="0" borderId="13" xfId="185" applyFont="1" applyBorder="1" applyAlignment="1">
      <alignment horizontal="center"/>
      <protection/>
    </xf>
    <xf numFmtId="0" fontId="0" fillId="0" borderId="13" xfId="185" applyFont="1" applyBorder="1" applyAlignment="1">
      <alignment horizontal="center"/>
      <protection/>
    </xf>
    <xf numFmtId="0" fontId="26" fillId="0" borderId="0" xfId="185" applyFont="1" applyBorder="1" applyAlignment="1">
      <alignment horizontal="right"/>
      <protection/>
    </xf>
    <xf numFmtId="0" fontId="20" fillId="0" borderId="13" xfId="185" applyFont="1" applyFill="1" applyBorder="1">
      <alignment/>
      <protection/>
    </xf>
    <xf numFmtId="0" fontId="26" fillId="0" borderId="13" xfId="185" applyFont="1" applyFill="1" applyBorder="1" applyAlignment="1">
      <alignment horizontal="left"/>
      <protection/>
    </xf>
    <xf numFmtId="49" fontId="26" fillId="0" borderId="13" xfId="185" applyNumberFormat="1" applyFont="1" applyBorder="1" applyAlignment="1">
      <alignment horizontal="left"/>
      <protection/>
    </xf>
    <xf numFmtId="0" fontId="26" fillId="0" borderId="24" xfId="185" applyFont="1" applyBorder="1">
      <alignment/>
      <protection/>
    </xf>
    <xf numFmtId="0" fontId="26" fillId="0" borderId="24" xfId="185" applyFont="1" applyFill="1" applyBorder="1" applyAlignment="1">
      <alignment/>
      <protection/>
    </xf>
    <xf numFmtId="0" fontId="28" fillId="0" borderId="24" xfId="185" applyFont="1" applyFill="1" applyBorder="1" applyAlignment="1">
      <alignment/>
      <protection/>
    </xf>
    <xf numFmtId="0" fontId="26" fillId="0" borderId="24" xfId="185" applyFont="1" applyBorder="1" applyAlignment="1">
      <alignment horizontal="left"/>
      <protection/>
    </xf>
    <xf numFmtId="0" fontId="0" fillId="0" borderId="24" xfId="185" applyFont="1" applyBorder="1" applyAlignment="1">
      <alignment horizontal="center"/>
      <protection/>
    </xf>
    <xf numFmtId="0" fontId="26" fillId="0" borderId="19" xfId="185" applyFont="1" applyBorder="1">
      <alignment/>
      <protection/>
    </xf>
    <xf numFmtId="0" fontId="26" fillId="0" borderId="19" xfId="185" applyFont="1" applyBorder="1" applyAlignment="1">
      <alignment horizontal="left"/>
      <protection/>
    </xf>
    <xf numFmtId="0" fontId="0" fillId="0" borderId="19" xfId="185" applyFont="1" applyBorder="1" applyAlignment="1">
      <alignment horizontal="center"/>
      <protection/>
    </xf>
    <xf numFmtId="0" fontId="26" fillId="0" borderId="19" xfId="185" applyFont="1" applyFill="1" applyBorder="1" applyAlignment="1">
      <alignment/>
      <protection/>
    </xf>
    <xf numFmtId="0" fontId="28" fillId="0" borderId="19" xfId="185" applyFont="1" applyFill="1" applyBorder="1" applyAlignment="1">
      <alignment/>
      <protection/>
    </xf>
    <xf numFmtId="0" fontId="27" fillId="0" borderId="13" xfId="185" applyFont="1" applyBorder="1" applyAlignment="1">
      <alignment/>
      <protection/>
    </xf>
    <xf numFmtId="0" fontId="32" fillId="0" borderId="0" xfId="185" applyFont="1" applyFill="1" applyBorder="1">
      <alignment/>
      <protection/>
    </xf>
    <xf numFmtId="0" fontId="26" fillId="0" borderId="13" xfId="185" applyFont="1" applyBorder="1" applyAlignment="1">
      <alignment/>
      <protection/>
    </xf>
    <xf numFmtId="0" fontId="28" fillId="0" borderId="13" xfId="185" applyFont="1" applyBorder="1">
      <alignment/>
      <protection/>
    </xf>
    <xf numFmtId="0" fontId="28" fillId="0" borderId="13" xfId="185" applyFont="1" applyBorder="1" applyAlignment="1">
      <alignment horizontal="left"/>
      <protection/>
    </xf>
    <xf numFmtId="0" fontId="0" fillId="0" borderId="39" xfId="185" applyFont="1" applyBorder="1" applyAlignment="1">
      <alignment/>
      <protection/>
    </xf>
    <xf numFmtId="0" fontId="0" fillId="0" borderId="40" xfId="185" applyFont="1" applyBorder="1" applyAlignment="1">
      <alignment/>
      <protection/>
    </xf>
    <xf numFmtId="0" fontId="0" fillId="0" borderId="41" xfId="185" applyFont="1" applyBorder="1" applyAlignment="1">
      <alignment/>
      <protection/>
    </xf>
    <xf numFmtId="0" fontId="0" fillId="0" borderId="42" xfId="185" applyFont="1" applyBorder="1" applyAlignment="1">
      <alignment/>
      <protection/>
    </xf>
    <xf numFmtId="0" fontId="0" fillId="0" borderId="43" xfId="185" applyFont="1" applyBorder="1" applyAlignment="1">
      <alignment/>
      <protection/>
    </xf>
    <xf numFmtId="0" fontId="0" fillId="0" borderId="44" xfId="185" applyFont="1" applyBorder="1" applyAlignment="1">
      <alignment/>
      <protection/>
    </xf>
    <xf numFmtId="0" fontId="26" fillId="0" borderId="13" xfId="185" applyFont="1" applyBorder="1">
      <alignment/>
      <protection/>
    </xf>
    <xf numFmtId="0" fontId="30" fillId="0" borderId="0" xfId="185" applyFont="1" applyBorder="1" applyAlignment="1">
      <alignment wrapText="1"/>
      <protection/>
    </xf>
    <xf numFmtId="0" fontId="29" fillId="28" borderId="0" xfId="175" applyFont="1" applyFill="1" applyBorder="1">
      <alignment/>
      <protection/>
    </xf>
    <xf numFmtId="0" fontId="0" fillId="28" borderId="0" xfId="175" applyFont="1" applyFill="1" applyBorder="1">
      <alignment/>
      <protection/>
    </xf>
    <xf numFmtId="0" fontId="0" fillId="0" borderId="0" xfId="175" applyFont="1">
      <alignment/>
      <protection/>
    </xf>
    <xf numFmtId="0" fontId="0" fillId="0" borderId="0" xfId="175" applyFont="1" applyBorder="1" applyAlignment="1">
      <alignment/>
      <protection/>
    </xf>
    <xf numFmtId="0" fontId="24" fillId="0" borderId="0" xfId="175" applyFont="1" applyBorder="1">
      <alignment/>
      <protection/>
    </xf>
    <xf numFmtId="0" fontId="25" fillId="0" borderId="14" xfId="175" applyFont="1" applyBorder="1">
      <alignment/>
      <protection/>
    </xf>
    <xf numFmtId="0" fontId="0" fillId="0" borderId="18" xfId="175" applyFont="1" applyBorder="1">
      <alignment/>
      <protection/>
    </xf>
    <xf numFmtId="49" fontId="0" fillId="0" borderId="0" xfId="175" applyNumberFormat="1" applyFont="1" applyBorder="1">
      <alignment/>
      <protection/>
    </xf>
    <xf numFmtId="0" fontId="26" fillId="0" borderId="19" xfId="175" applyFont="1" applyBorder="1" applyAlignment="1">
      <alignment/>
      <protection/>
    </xf>
    <xf numFmtId="0" fontId="0" fillId="0" borderId="19" xfId="175" applyFont="1" applyBorder="1">
      <alignment/>
      <protection/>
    </xf>
    <xf numFmtId="0" fontId="26" fillId="0" borderId="19" xfId="175" applyFont="1" applyBorder="1">
      <alignment/>
      <protection/>
    </xf>
    <xf numFmtId="0" fontId="26" fillId="0" borderId="19" xfId="175" applyFont="1" applyBorder="1" applyAlignment="1">
      <alignment horizontal="center"/>
      <protection/>
    </xf>
    <xf numFmtId="0" fontId="26" fillId="0" borderId="19" xfId="175" applyFont="1" applyBorder="1" applyAlignment="1">
      <alignment horizontal="center" textRotation="90" wrapText="1"/>
      <protection/>
    </xf>
    <xf numFmtId="0" fontId="0" fillId="0" borderId="0" xfId="175" applyFont="1" applyBorder="1" applyAlignment="1">
      <alignment textRotation="90" wrapText="1"/>
      <protection/>
    </xf>
    <xf numFmtId="0" fontId="26" fillId="0" borderId="45" xfId="191" applyFont="1" applyBorder="1">
      <alignment/>
      <protection/>
    </xf>
    <xf numFmtId="0" fontId="26" fillId="0" borderId="19" xfId="175" applyFont="1" applyBorder="1" applyAlignment="1">
      <alignment horizontal="center"/>
      <protection/>
    </xf>
    <xf numFmtId="1" fontId="26" fillId="0" borderId="19" xfId="191" applyNumberFormat="1" applyFont="1" applyBorder="1" applyAlignment="1">
      <alignment horizontal="right"/>
      <protection/>
    </xf>
    <xf numFmtId="0" fontId="0" fillId="0" borderId="19" xfId="175" applyFont="1" applyBorder="1" applyAlignment="1">
      <alignment horizontal="center"/>
      <protection/>
    </xf>
    <xf numFmtId="0" fontId="26" fillId="0" borderId="19" xfId="175" applyFont="1" applyBorder="1" applyAlignment="1">
      <alignment horizontal="left"/>
      <protection/>
    </xf>
    <xf numFmtId="49" fontId="26" fillId="0" borderId="19" xfId="175" applyNumberFormat="1" applyFont="1" applyBorder="1" applyAlignment="1">
      <alignment horizontal="left"/>
      <protection/>
    </xf>
    <xf numFmtId="0" fontId="26" fillId="0" borderId="0" xfId="175" applyFont="1" applyBorder="1" applyAlignment="1">
      <alignment horizontal="center"/>
      <protection/>
    </xf>
    <xf numFmtId="0" fontId="26" fillId="0" borderId="0" xfId="175" applyFont="1" applyBorder="1">
      <alignment/>
      <protection/>
    </xf>
    <xf numFmtId="0" fontId="26" fillId="0" borderId="0" xfId="175" applyFont="1" applyBorder="1" applyAlignment="1">
      <alignment horizontal="left"/>
      <protection/>
    </xf>
    <xf numFmtId="0" fontId="0" fillId="0" borderId="0" xfId="175" applyFont="1" applyBorder="1" applyAlignment="1">
      <alignment horizontal="center"/>
      <protection/>
    </xf>
    <xf numFmtId="0" fontId="25" fillId="0" borderId="24" xfId="175" applyFont="1" applyBorder="1">
      <alignment/>
      <protection/>
    </xf>
    <xf numFmtId="0" fontId="27" fillId="0" borderId="24" xfId="175" applyFont="1" applyBorder="1" applyAlignment="1">
      <alignment/>
      <protection/>
    </xf>
    <xf numFmtId="0" fontId="27" fillId="0" borderId="24" xfId="175" applyFont="1" applyBorder="1">
      <alignment/>
      <protection/>
    </xf>
    <xf numFmtId="0" fontId="32" fillId="0" borderId="0" xfId="175" applyFont="1" applyFill="1" applyBorder="1">
      <alignment/>
      <protection/>
    </xf>
    <xf numFmtId="0" fontId="34" fillId="0" borderId="19" xfId="175" applyFont="1" applyBorder="1" applyAlignment="1">
      <alignment vertical="top" wrapText="1"/>
      <protection/>
    </xf>
    <xf numFmtId="14" fontId="34" fillId="0" borderId="19" xfId="175" applyNumberFormat="1" applyFont="1" applyBorder="1" applyAlignment="1">
      <alignment horizontal="center" vertical="top" wrapText="1"/>
      <protection/>
    </xf>
    <xf numFmtId="0" fontId="28" fillId="0" borderId="19" xfId="175" applyNumberFormat="1" applyFont="1" applyBorder="1" applyAlignment="1">
      <alignment horizontal="center" vertical="top" wrapText="1"/>
      <protection/>
    </xf>
    <xf numFmtId="0" fontId="26" fillId="0" borderId="26" xfId="175" applyFont="1" applyBorder="1" applyAlignment="1">
      <alignment/>
      <protection/>
    </xf>
    <xf numFmtId="0" fontId="26" fillId="0" borderId="26" xfId="175" applyFont="1" applyBorder="1">
      <alignment/>
      <protection/>
    </xf>
    <xf numFmtId="0" fontId="26" fillId="0" borderId="26" xfId="175" applyFont="1" applyBorder="1" applyAlignment="1">
      <alignment horizontal="left"/>
      <protection/>
    </xf>
    <xf numFmtId="0" fontId="0" fillId="0" borderId="46" xfId="175" applyFont="1" applyBorder="1">
      <alignment/>
      <protection/>
    </xf>
    <xf numFmtId="0" fontId="27" fillId="0" borderId="0" xfId="175" applyFont="1" applyBorder="1">
      <alignment/>
      <protection/>
    </xf>
    <xf numFmtId="0" fontId="0" fillId="0" borderId="0" xfId="175" applyFont="1" applyBorder="1">
      <alignment/>
      <protection/>
    </xf>
    <xf numFmtId="0" fontId="29" fillId="24" borderId="0" xfId="175" applyFont="1" applyFill="1" applyBorder="1">
      <alignment/>
      <protection/>
    </xf>
    <xf numFmtId="0" fontId="0" fillId="24" borderId="0" xfId="175" applyFont="1" applyFill="1" applyBorder="1">
      <alignment/>
      <protection/>
    </xf>
    <xf numFmtId="0" fontId="36" fillId="0" borderId="19" xfId="175" applyFont="1" applyBorder="1" applyAlignment="1">
      <alignment horizontal="center" vertical="top" wrapText="1"/>
      <protection/>
    </xf>
    <xf numFmtId="14" fontId="34" fillId="0" borderId="19" xfId="175" applyNumberFormat="1" applyFont="1" applyBorder="1" applyAlignment="1">
      <alignment horizontal="left" vertical="top" wrapText="1"/>
      <protection/>
    </xf>
    <xf numFmtId="0" fontId="34" fillId="0" borderId="19" xfId="175" applyNumberFormat="1" applyFont="1" applyBorder="1" applyAlignment="1">
      <alignment horizontal="center" vertical="top" wrapText="1"/>
      <protection/>
    </xf>
    <xf numFmtId="0" fontId="34" fillId="0" borderId="19" xfId="0" applyFont="1" applyBorder="1" applyAlignment="1">
      <alignment horizontal="center" vertical="top"/>
    </xf>
    <xf numFmtId="14" fontId="26" fillId="0" borderId="19" xfId="175" applyNumberFormat="1" applyFont="1" applyBorder="1" applyAlignment="1">
      <alignment horizontal="center"/>
      <protection/>
    </xf>
    <xf numFmtId="0" fontId="27" fillId="0" borderId="19" xfId="175" applyFont="1" applyBorder="1" applyAlignment="1">
      <alignment horizontal="left"/>
      <protection/>
    </xf>
    <xf numFmtId="14" fontId="20" fillId="0" borderId="19" xfId="175" applyNumberFormat="1" applyFont="1" applyBorder="1">
      <alignment/>
      <protection/>
    </xf>
    <xf numFmtId="0" fontId="32" fillId="0" borderId="19" xfId="175" applyFont="1" applyBorder="1" applyAlignment="1">
      <alignment horizontal="center"/>
      <protection/>
    </xf>
    <xf numFmtId="49" fontId="26" fillId="0" borderId="19" xfId="175" applyNumberFormat="1" applyFont="1" applyBorder="1" applyAlignment="1">
      <alignment horizontal="center"/>
      <protection/>
    </xf>
    <xf numFmtId="0" fontId="29" fillId="29" borderId="0" xfId="171" applyFont="1" applyFill="1" applyBorder="1">
      <alignment/>
      <protection/>
    </xf>
    <xf numFmtId="0" fontId="0" fillId="29" borderId="0" xfId="171" applyFont="1" applyFill="1" applyBorder="1">
      <alignment/>
      <protection/>
    </xf>
    <xf numFmtId="0" fontId="0" fillId="0" borderId="0" xfId="171" applyFont="1" applyBorder="1" applyAlignment="1">
      <alignment/>
      <protection/>
    </xf>
    <xf numFmtId="0" fontId="24" fillId="0" borderId="0" xfId="171" applyFont="1" applyBorder="1">
      <alignment/>
      <protection/>
    </xf>
    <xf numFmtId="0" fontId="0" fillId="0" borderId="18" xfId="171" applyBorder="1">
      <alignment/>
      <protection/>
    </xf>
    <xf numFmtId="0" fontId="26" fillId="0" borderId="19" xfId="171" applyFont="1" applyBorder="1" applyAlignment="1">
      <alignment horizontal="center" textRotation="90" wrapText="1"/>
      <protection/>
    </xf>
    <xf numFmtId="0" fontId="36" fillId="0" borderId="19" xfId="171" applyFont="1" applyBorder="1" applyAlignment="1">
      <alignment horizontal="center" vertical="top" wrapText="1"/>
      <protection/>
    </xf>
    <xf numFmtId="14" fontId="36" fillId="0" borderId="19" xfId="171" applyNumberFormat="1" applyFont="1" applyBorder="1" applyAlignment="1">
      <alignment horizontal="center" vertical="top" wrapText="1"/>
      <protection/>
    </xf>
    <xf numFmtId="1" fontId="36" fillId="0" borderId="19" xfId="171" applyNumberFormat="1" applyFont="1" applyBorder="1" applyAlignment="1">
      <alignment horizontal="center" vertical="top" wrapText="1"/>
      <protection/>
    </xf>
    <xf numFmtId="0" fontId="32" fillId="0" borderId="19" xfId="171" applyFont="1" applyBorder="1" applyAlignment="1">
      <alignment horizontal="center"/>
      <protection/>
    </xf>
    <xf numFmtId="0" fontId="32" fillId="0" borderId="19" xfId="171" applyFont="1" applyBorder="1" applyAlignment="1">
      <alignment horizontal="center"/>
      <protection/>
    </xf>
    <xf numFmtId="1" fontId="32" fillId="0" borderId="19" xfId="171" applyNumberFormat="1" applyFont="1" applyBorder="1" applyAlignment="1">
      <alignment horizontal="center"/>
      <protection/>
    </xf>
    <xf numFmtId="2" fontId="32" fillId="0" borderId="19" xfId="171" applyNumberFormat="1" applyFont="1" applyBorder="1" applyAlignment="1">
      <alignment horizontal="center"/>
      <protection/>
    </xf>
    <xf numFmtId="0" fontId="26" fillId="0" borderId="0" xfId="171" applyFont="1" applyBorder="1" applyAlignment="1">
      <alignment horizontal="center"/>
      <protection/>
    </xf>
    <xf numFmtId="0" fontId="26" fillId="0" borderId="0" xfId="171" applyFont="1" applyBorder="1">
      <alignment/>
      <protection/>
    </xf>
    <xf numFmtId="0" fontId="0" fillId="0" borderId="0" xfId="171" applyFont="1" applyBorder="1" applyAlignment="1">
      <alignment horizontal="center"/>
      <protection/>
    </xf>
    <xf numFmtId="0" fontId="25" fillId="0" borderId="24" xfId="171" applyFont="1" applyBorder="1">
      <alignment/>
      <protection/>
    </xf>
    <xf numFmtId="0" fontId="27" fillId="0" borderId="24" xfId="171" applyFont="1" applyBorder="1" applyAlignment="1">
      <alignment/>
      <protection/>
    </xf>
    <xf numFmtId="0" fontId="27" fillId="0" borderId="24" xfId="171" applyFont="1" applyBorder="1">
      <alignment/>
      <protection/>
    </xf>
    <xf numFmtId="0" fontId="27" fillId="0" borderId="24" xfId="171" applyFont="1" applyBorder="1" applyAlignment="1">
      <alignment horizontal="center"/>
      <protection/>
    </xf>
    <xf numFmtId="1" fontId="36" fillId="0" borderId="19" xfId="171" applyNumberFormat="1" applyFont="1" applyBorder="1" applyAlignment="1">
      <alignment horizontal="center" wrapText="1"/>
      <protection/>
    </xf>
    <xf numFmtId="0" fontId="34" fillId="0" borderId="19" xfId="171" applyFont="1" applyBorder="1" applyAlignment="1">
      <alignment vertical="top" wrapText="1"/>
      <protection/>
    </xf>
    <xf numFmtId="14" fontId="34" fillId="0" borderId="19" xfId="171" applyNumberFormat="1" applyFont="1" applyBorder="1" applyAlignment="1">
      <alignment horizontal="center" vertical="top" wrapText="1"/>
      <protection/>
    </xf>
    <xf numFmtId="0" fontId="0" fillId="0" borderId="46" xfId="171" applyFont="1" applyBorder="1">
      <alignment/>
      <protection/>
    </xf>
    <xf numFmtId="0" fontId="27" fillId="0" borderId="0" xfId="171" applyFont="1" applyBorder="1">
      <alignment/>
      <protection/>
    </xf>
    <xf numFmtId="0" fontId="29" fillId="30" borderId="0" xfId="175" applyFont="1" applyFill="1" applyBorder="1">
      <alignment/>
      <protection/>
    </xf>
    <xf numFmtId="0" fontId="0" fillId="30" borderId="0" xfId="175" applyFont="1" applyFill="1" applyBorder="1">
      <alignment/>
      <protection/>
    </xf>
    <xf numFmtId="0" fontId="0" fillId="0" borderId="0" xfId="175" applyFont="1">
      <alignment/>
      <protection/>
    </xf>
    <xf numFmtId="0" fontId="0" fillId="0" borderId="0" xfId="175" applyFont="1" applyBorder="1" applyAlignment="1">
      <alignment/>
      <protection/>
    </xf>
    <xf numFmtId="0" fontId="0" fillId="0" borderId="18" xfId="175" applyFont="1" applyBorder="1">
      <alignment/>
      <protection/>
    </xf>
    <xf numFmtId="49" fontId="0" fillId="0" borderId="0" xfId="175" applyNumberFormat="1" applyFont="1" applyBorder="1">
      <alignment/>
      <protection/>
    </xf>
    <xf numFmtId="0" fontId="26" fillId="0" borderId="13" xfId="175" applyFont="1" applyBorder="1" applyAlignment="1">
      <alignment/>
      <protection/>
    </xf>
    <xf numFmtId="0" fontId="0" fillId="0" borderId="13" xfId="175" applyFont="1" applyBorder="1">
      <alignment/>
      <protection/>
    </xf>
    <xf numFmtId="0" fontId="26" fillId="0" borderId="13" xfId="175" applyFont="1" applyBorder="1">
      <alignment/>
      <protection/>
    </xf>
    <xf numFmtId="0" fontId="26" fillId="0" borderId="13" xfId="175" applyFont="1" applyBorder="1" applyAlignment="1">
      <alignment horizontal="center"/>
      <protection/>
    </xf>
    <xf numFmtId="0" fontId="26" fillId="0" borderId="13" xfId="175" applyFont="1" applyBorder="1" applyAlignment="1">
      <alignment horizontal="center" textRotation="90" wrapText="1"/>
      <protection/>
    </xf>
    <xf numFmtId="0" fontId="0" fillId="0" borderId="0" xfId="175" applyFont="1" applyBorder="1" applyAlignment="1">
      <alignment textRotation="90" wrapText="1"/>
      <protection/>
    </xf>
    <xf numFmtId="0" fontId="36" fillId="0" borderId="13" xfId="175" applyFont="1" applyBorder="1" applyAlignment="1">
      <alignment horizontal="center" vertical="top" wrapText="1"/>
      <protection/>
    </xf>
    <xf numFmtId="0" fontId="34" fillId="0" borderId="13" xfId="175" applyFont="1" applyBorder="1" applyAlignment="1">
      <alignment horizontal="center" vertical="top" wrapText="1"/>
      <protection/>
    </xf>
    <xf numFmtId="14" fontId="34" fillId="0" borderId="13" xfId="175" applyNumberFormat="1" applyFont="1" applyBorder="1" applyAlignment="1">
      <alignment horizontal="center" vertical="top" wrapText="1"/>
      <protection/>
    </xf>
    <xf numFmtId="0" fontId="34" fillId="0" borderId="13" xfId="175" applyNumberFormat="1" applyFont="1" applyBorder="1" applyAlignment="1">
      <alignment horizontal="center" vertical="top" wrapText="1"/>
      <protection/>
    </xf>
    <xf numFmtId="0" fontId="26" fillId="0" borderId="13" xfId="175" applyNumberFormat="1" applyFont="1" applyBorder="1" applyAlignment="1">
      <alignment horizontal="center" vertical="top" wrapText="1"/>
      <protection/>
    </xf>
    <xf numFmtId="0" fontId="0" fillId="0" borderId="13" xfId="175" applyFont="1" applyBorder="1" applyAlignment="1">
      <alignment horizontal="center"/>
      <protection/>
    </xf>
    <xf numFmtId="0" fontId="0" fillId="0" borderId="0" xfId="175" applyFont="1" applyBorder="1" applyAlignment="1">
      <alignment horizontal="center"/>
      <protection/>
    </xf>
    <xf numFmtId="0" fontId="28" fillId="0" borderId="13" xfId="175" applyNumberFormat="1" applyFont="1" applyBorder="1" applyAlignment="1">
      <alignment horizontal="center" vertical="top" wrapText="1"/>
      <protection/>
    </xf>
    <xf numFmtId="0" fontId="26" fillId="0" borderId="13" xfId="175" applyFont="1" applyBorder="1" applyAlignment="1">
      <alignment horizontal="left"/>
      <protection/>
    </xf>
    <xf numFmtId="0" fontId="0" fillId="0" borderId="46" xfId="175" applyFont="1" applyBorder="1">
      <alignment/>
      <protection/>
    </xf>
    <xf numFmtId="0" fontId="29" fillId="28" borderId="0" xfId="171" applyFont="1" applyFill="1" applyAlignment="1">
      <alignment horizontal="left"/>
      <protection/>
    </xf>
    <xf numFmtId="0" fontId="0" fillId="28" borderId="0" xfId="171" applyFill="1" applyAlignment="1">
      <alignment horizontal="left"/>
      <protection/>
    </xf>
    <xf numFmtId="0" fontId="25" fillId="0" borderId="14" xfId="171" applyFont="1" applyBorder="1" applyAlignment="1">
      <alignment horizontal="left"/>
      <protection/>
    </xf>
    <xf numFmtId="0" fontId="0" fillId="0" borderId="18" xfId="171" applyFont="1" applyBorder="1" applyAlignment="1">
      <alignment horizontal="left"/>
      <protection/>
    </xf>
    <xf numFmtId="0" fontId="25" fillId="0" borderId="10" xfId="171" applyFont="1" applyBorder="1" applyAlignment="1">
      <alignment horizontal="left"/>
      <protection/>
    </xf>
    <xf numFmtId="0" fontId="27" fillId="0" borderId="11" xfId="171" applyFont="1" applyBorder="1" applyAlignment="1">
      <alignment horizontal="left"/>
      <protection/>
    </xf>
    <xf numFmtId="0" fontId="27" fillId="0" borderId="12" xfId="171" applyFont="1" applyBorder="1" applyAlignment="1">
      <alignment horizontal="left"/>
      <protection/>
    </xf>
    <xf numFmtId="0" fontId="26" fillId="0" borderId="47" xfId="171" applyFont="1" applyBorder="1" applyAlignment="1">
      <alignment horizontal="left" textRotation="90" wrapText="1"/>
      <protection/>
    </xf>
    <xf numFmtId="0" fontId="32" fillId="0" borderId="0" xfId="171" applyFont="1" applyBorder="1" applyAlignment="1">
      <alignment horizontal="center" wrapText="1"/>
      <protection/>
    </xf>
    <xf numFmtId="0" fontId="0" fillId="0" borderId="0" xfId="171" applyFont="1" applyBorder="1">
      <alignment/>
      <protection/>
    </xf>
    <xf numFmtId="0" fontId="67" fillId="0" borderId="0" xfId="112" applyFont="1" applyBorder="1" applyAlignment="1" applyProtection="1">
      <alignment/>
      <protection/>
    </xf>
    <xf numFmtId="3" fontId="0" fillId="0" borderId="0" xfId="171" applyNumberFormat="1" applyBorder="1" applyAlignment="1">
      <alignment horizontal="center"/>
      <protection/>
    </xf>
    <xf numFmtId="0" fontId="0" fillId="0" borderId="19" xfId="171" applyFont="1" applyFill="1" applyBorder="1">
      <alignment/>
      <protection/>
    </xf>
    <xf numFmtId="0" fontId="0" fillId="0" borderId="28" xfId="171" applyBorder="1" applyAlignment="1">
      <alignment horizontal="right"/>
      <protection/>
    </xf>
    <xf numFmtId="0" fontId="34" fillId="0" borderId="26" xfId="171" applyFont="1" applyBorder="1" applyAlignment="1">
      <alignment horizontal="left"/>
      <protection/>
    </xf>
    <xf numFmtId="0" fontId="34" fillId="0" borderId="48" xfId="171" applyFont="1" applyBorder="1" applyAlignment="1">
      <alignment horizontal="left"/>
      <protection/>
    </xf>
    <xf numFmtId="0" fontId="0" fillId="0" borderId="30" xfId="171" applyFont="1" applyBorder="1">
      <alignment/>
      <protection/>
    </xf>
    <xf numFmtId="0" fontId="0" fillId="0" borderId="20" xfId="171" applyFont="1" applyBorder="1" applyAlignment="1">
      <alignment horizontal="right"/>
      <protection/>
    </xf>
    <xf numFmtId="0" fontId="0" fillId="0" borderId="20" xfId="171" applyFont="1" applyBorder="1" applyAlignment="1">
      <alignment horizontal="right"/>
      <protection/>
    </xf>
    <xf numFmtId="0" fontId="0" fillId="0" borderId="20" xfId="171" applyBorder="1" applyAlignment="1">
      <alignment horizontal="left"/>
      <protection/>
    </xf>
    <xf numFmtId="0" fontId="26" fillId="0" borderId="26" xfId="171" applyFont="1" applyBorder="1" applyAlignment="1">
      <alignment horizontal="left"/>
      <protection/>
    </xf>
    <xf numFmtId="0" fontId="34" fillId="24" borderId="0" xfId="0" applyFont="1" applyFill="1" applyBorder="1" applyAlignment="1">
      <alignment/>
    </xf>
    <xf numFmtId="0" fontId="34" fillId="0" borderId="19" xfId="0" applyFont="1" applyBorder="1" applyAlignment="1">
      <alignment/>
    </xf>
    <xf numFmtId="0" fontId="26" fillId="0" borderId="19" xfId="185" applyNumberFormat="1" applyFont="1" applyFill="1" applyBorder="1" applyAlignment="1">
      <alignment horizontal="left"/>
      <protection/>
    </xf>
    <xf numFmtId="0" fontId="26" fillId="0" borderId="19" xfId="185" applyFont="1" applyFill="1" applyBorder="1" applyAlignment="1">
      <alignment horizontal="left"/>
      <protection/>
    </xf>
    <xf numFmtId="0" fontId="26" fillId="0" borderId="19" xfId="185" applyNumberFormat="1" applyFont="1" applyBorder="1" applyAlignment="1">
      <alignment horizontal="left"/>
      <protection/>
    </xf>
    <xf numFmtId="0" fontId="34" fillId="0" borderId="19" xfId="0" applyNumberFormat="1" applyFont="1" applyBorder="1" applyAlignment="1">
      <alignment/>
    </xf>
    <xf numFmtId="0" fontId="35" fillId="31" borderId="13" xfId="0" applyFont="1" applyFill="1" applyBorder="1" applyAlignment="1">
      <alignment horizontal="center"/>
    </xf>
    <xf numFmtId="0" fontId="35" fillId="31" borderId="21" xfId="0" applyFont="1" applyFill="1" applyBorder="1" applyAlignment="1">
      <alignment horizontal="center"/>
    </xf>
    <xf numFmtId="0" fontId="35" fillId="31" borderId="20" xfId="0" applyFont="1" applyFill="1" applyBorder="1" applyAlignment="1">
      <alignment horizontal="center"/>
    </xf>
    <xf numFmtId="0" fontId="35" fillId="31" borderId="19" xfId="0" applyFont="1" applyFill="1" applyBorder="1" applyAlignment="1">
      <alignment horizontal="center"/>
    </xf>
    <xf numFmtId="0" fontId="35" fillId="31" borderId="0" xfId="0" applyFont="1" applyFill="1" applyBorder="1" applyAlignment="1">
      <alignment horizontal="center"/>
    </xf>
    <xf numFmtId="0" fontId="42" fillId="31" borderId="0" xfId="0" applyFont="1" applyFill="1" applyBorder="1" applyAlignment="1">
      <alignment/>
    </xf>
    <xf numFmtId="0" fontId="42" fillId="31" borderId="13" xfId="0" applyFont="1" applyFill="1" applyBorder="1" applyAlignment="1">
      <alignment horizontal="center"/>
    </xf>
    <xf numFmtId="0" fontId="46" fillId="31" borderId="0" xfId="0" applyFont="1" applyFill="1" applyBorder="1" applyAlignment="1">
      <alignment/>
    </xf>
    <xf numFmtId="0" fontId="46" fillId="31" borderId="13" xfId="0" applyFont="1" applyFill="1" applyBorder="1" applyAlignment="1">
      <alignment horizontal="center"/>
    </xf>
    <xf numFmtId="0" fontId="35" fillId="31" borderId="32" xfId="0" applyFont="1" applyFill="1" applyBorder="1" applyAlignment="1">
      <alignment horizontal="center"/>
    </xf>
    <xf numFmtId="0" fontId="35" fillId="31" borderId="24" xfId="0" applyFont="1" applyFill="1" applyBorder="1" applyAlignment="1">
      <alignment horizontal="center"/>
    </xf>
    <xf numFmtId="0" fontId="35" fillId="31" borderId="31" xfId="0" applyFont="1" applyFill="1" applyBorder="1" applyAlignment="1">
      <alignment horizontal="center"/>
    </xf>
    <xf numFmtId="0" fontId="42" fillId="31" borderId="24" xfId="0" applyFont="1" applyFill="1" applyBorder="1" applyAlignment="1">
      <alignment horizontal="center"/>
    </xf>
    <xf numFmtId="0" fontId="35" fillId="31" borderId="34" xfId="0" applyFont="1" applyFill="1" applyBorder="1" applyAlignment="1">
      <alignment horizontal="center"/>
    </xf>
    <xf numFmtId="0" fontId="35" fillId="31" borderId="33" xfId="0" applyFont="1" applyFill="1" applyBorder="1" applyAlignment="1">
      <alignment horizontal="center"/>
    </xf>
    <xf numFmtId="0" fontId="48" fillId="31" borderId="19" xfId="0" applyFont="1" applyFill="1" applyBorder="1" applyAlignment="1">
      <alignment horizontal="center"/>
    </xf>
    <xf numFmtId="0" fontId="42" fillId="31" borderId="19" xfId="0" applyFont="1" applyFill="1" applyBorder="1" applyAlignment="1">
      <alignment/>
    </xf>
    <xf numFmtId="0" fontId="42" fillId="31" borderId="19" xfId="0" applyFont="1" applyFill="1" applyBorder="1" applyAlignment="1">
      <alignment horizontal="center"/>
    </xf>
    <xf numFmtId="0" fontId="42" fillId="31" borderId="0" xfId="0" applyFont="1" applyFill="1" applyBorder="1" applyAlignment="1">
      <alignment/>
    </xf>
    <xf numFmtId="0" fontId="35" fillId="31" borderId="0" xfId="0" applyFont="1" applyFill="1" applyBorder="1" applyAlignment="1">
      <alignment/>
    </xf>
    <xf numFmtId="0" fontId="48" fillId="31" borderId="33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36" fillId="0" borderId="19" xfId="175" applyFont="1" applyBorder="1" applyAlignment="1">
      <alignment horizontal="right" vertical="top" wrapText="1"/>
      <protection/>
    </xf>
    <xf numFmtId="0" fontId="42" fillId="0" borderId="13" xfId="0" applyFont="1" applyBorder="1" applyAlignment="1">
      <alignment horizontal="right"/>
    </xf>
    <xf numFmtId="0" fontId="42" fillId="0" borderId="24" xfId="0" applyFont="1" applyBorder="1" applyAlignment="1">
      <alignment horizontal="right"/>
    </xf>
    <xf numFmtId="0" fontId="34" fillId="0" borderId="19" xfId="0" applyFont="1" applyBorder="1" applyAlignment="1">
      <alignment horizontal="right"/>
    </xf>
    <xf numFmtId="0" fontId="26" fillId="0" borderId="19" xfId="175" applyFont="1" applyBorder="1" applyAlignment="1">
      <alignment horizontal="right"/>
      <protection/>
    </xf>
    <xf numFmtId="0" fontId="26" fillId="0" borderId="13" xfId="185" applyFont="1" applyFill="1" applyBorder="1" applyAlignment="1">
      <alignment horizontal="right"/>
      <protection/>
    </xf>
    <xf numFmtId="0" fontId="20" fillId="0" borderId="13" xfId="185" applyFont="1" applyFill="1" applyBorder="1" applyAlignment="1">
      <alignment horizontal="right"/>
      <protection/>
    </xf>
    <xf numFmtId="0" fontId="26" fillId="0" borderId="24" xfId="185" applyFont="1" applyBorder="1" applyAlignment="1">
      <alignment horizontal="right"/>
      <protection/>
    </xf>
    <xf numFmtId="0" fontId="26" fillId="0" borderId="19" xfId="185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36" fillId="0" borderId="19" xfId="171" applyFont="1" applyBorder="1" applyAlignment="1">
      <alignment horizontal="right" vertical="top" wrapText="1"/>
      <protection/>
    </xf>
    <xf numFmtId="0" fontId="32" fillId="0" borderId="19" xfId="171" applyFont="1" applyBorder="1" applyAlignment="1">
      <alignment horizontal="right"/>
      <protection/>
    </xf>
    <xf numFmtId="0" fontId="26" fillId="0" borderId="19" xfId="171" applyFont="1" applyBorder="1" applyAlignment="1">
      <alignment horizontal="right"/>
      <protection/>
    </xf>
    <xf numFmtId="0" fontId="34" fillId="0" borderId="19" xfId="171" applyFont="1" applyBorder="1" applyAlignment="1">
      <alignment horizontal="right"/>
      <protection/>
    </xf>
    <xf numFmtId="0" fontId="42" fillId="0" borderId="19" xfId="0" applyFont="1" applyBorder="1" applyAlignment="1">
      <alignment horizontal="right"/>
    </xf>
    <xf numFmtId="0" fontId="42" fillId="0" borderId="26" xfId="0" applyFont="1" applyBorder="1" applyAlignment="1">
      <alignment horizontal="right"/>
    </xf>
    <xf numFmtId="0" fontId="42" fillId="0" borderId="45" xfId="0" applyFont="1" applyBorder="1" applyAlignment="1">
      <alignment horizontal="right"/>
    </xf>
    <xf numFmtId="0" fontId="47" fillId="0" borderId="19" xfId="0" applyFont="1" applyBorder="1" applyAlignment="1">
      <alignment horizontal="right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5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0" xfId="0" applyFont="1" applyBorder="1" applyAlignment="1">
      <alignment horizontal="center" textRotation="90" wrapText="1"/>
    </xf>
    <xf numFmtId="0" fontId="26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32" borderId="19" xfId="0" applyFont="1" applyFill="1" applyBorder="1" applyAlignment="1">
      <alignment horizontal="left"/>
    </xf>
    <xf numFmtId="0" fontId="0" fillId="32" borderId="19" xfId="171" applyFont="1" applyFill="1" applyBorder="1" applyAlignment="1">
      <alignment horizontal="left"/>
      <protection/>
    </xf>
    <xf numFmtId="0" fontId="34" fillId="32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50" xfId="0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52" xfId="0" applyFont="1" applyBorder="1" applyAlignment="1">
      <alignment horizontal="left"/>
    </xf>
    <xf numFmtId="0" fontId="26" fillId="0" borderId="45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53" xfId="0" applyFont="1" applyBorder="1" applyAlignment="1">
      <alignment horizontal="left"/>
    </xf>
    <xf numFmtId="0" fontId="28" fillId="0" borderId="19" xfId="0" applyFont="1" applyBorder="1" applyAlignment="1">
      <alignment/>
    </xf>
    <xf numFmtId="0" fontId="28" fillId="0" borderId="53" xfId="0" applyFont="1" applyBorder="1" applyAlignment="1">
      <alignment horizontal="left"/>
    </xf>
    <xf numFmtId="0" fontId="28" fillId="0" borderId="1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8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78" fillId="0" borderId="19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3" xfId="0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textRotation="90" wrapText="1"/>
    </xf>
    <xf numFmtId="0" fontId="26" fillId="0" borderId="13" xfId="0" applyFont="1" applyFill="1" applyBorder="1" applyAlignment="1">
      <alignment horizontal="left"/>
    </xf>
    <xf numFmtId="0" fontId="34" fillId="0" borderId="19" xfId="171" applyFont="1" applyBorder="1" applyAlignment="1">
      <alignment horizontal="center"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13" xfId="191" applyFont="1" applyFill="1" applyBorder="1">
      <alignment/>
      <protection/>
    </xf>
    <xf numFmtId="0" fontId="0" fillId="0" borderId="61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47" fillId="0" borderId="13" xfId="0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79" fillId="0" borderId="0" xfId="0" applyFont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47" fillId="0" borderId="24" xfId="0" applyFont="1" applyFill="1" applyBorder="1" applyAlignment="1">
      <alignment/>
    </xf>
    <xf numFmtId="0" fontId="47" fillId="0" borderId="24" xfId="0" applyFont="1" applyBorder="1" applyAlignment="1">
      <alignment/>
    </xf>
    <xf numFmtId="0" fontId="47" fillId="0" borderId="24" xfId="0" applyFont="1" applyBorder="1" applyAlignment="1">
      <alignment horizontal="left"/>
    </xf>
    <xf numFmtId="0" fontId="47" fillId="32" borderId="19" xfId="0" applyFont="1" applyFill="1" applyBorder="1" applyAlignment="1">
      <alignment horizontal="left"/>
    </xf>
    <xf numFmtId="0" fontId="47" fillId="32" borderId="19" xfId="171" applyFont="1" applyFill="1" applyBorder="1" applyAlignment="1">
      <alignment horizontal="left"/>
      <protection/>
    </xf>
    <xf numFmtId="0" fontId="47" fillId="0" borderId="19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4" fillId="26" borderId="0" xfId="0" applyFont="1" applyFill="1" applyAlignment="1">
      <alignment/>
    </xf>
    <xf numFmtId="170" fontId="50" fillId="0" borderId="24" xfId="177" applyNumberFormat="1" applyFont="1" applyBorder="1" applyAlignment="1">
      <alignment horizontal="center" textRotation="90"/>
      <protection/>
    </xf>
    <xf numFmtId="170" fontId="50" fillId="0" borderId="31" xfId="177" applyNumberFormat="1" applyFont="1" applyBorder="1" applyAlignment="1">
      <alignment horizontal="center" textRotation="90"/>
      <protection/>
    </xf>
    <xf numFmtId="170" fontId="50" fillId="0" borderId="62" xfId="177" applyNumberFormat="1" applyFont="1" applyBorder="1" applyAlignment="1">
      <alignment horizontal="center" textRotation="90"/>
      <protection/>
    </xf>
    <xf numFmtId="170" fontId="50" fillId="0" borderId="32" xfId="177" applyNumberFormat="1" applyFont="1" applyBorder="1" applyAlignment="1">
      <alignment horizontal="center" textRotation="90"/>
      <protection/>
    </xf>
    <xf numFmtId="0" fontId="51" fillId="0" borderId="0" xfId="177" applyFont="1" applyBorder="1">
      <alignment/>
      <protection/>
    </xf>
    <xf numFmtId="1" fontId="50" fillId="0" borderId="62" xfId="177" applyNumberFormat="1" applyFont="1" applyBorder="1" applyAlignment="1">
      <alignment horizontal="center" vertical="center"/>
      <protection/>
    </xf>
    <xf numFmtId="1" fontId="50" fillId="0" borderId="63" xfId="177" applyNumberFormat="1" applyFont="1" applyBorder="1" applyAlignment="1">
      <alignment horizontal="center" vertical="center"/>
      <protection/>
    </xf>
    <xf numFmtId="1" fontId="51" fillId="0" borderId="0" xfId="177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1" fontId="50" fillId="0" borderId="62" xfId="177" applyNumberFormat="1" applyFont="1" applyBorder="1" applyAlignment="1">
      <alignment horizontal="center" vertical="center"/>
      <protection/>
    </xf>
    <xf numFmtId="1" fontId="45" fillId="27" borderId="64" xfId="172" applyNumberFormat="1" applyFont="1" applyFill="1" applyBorder="1" applyAlignment="1">
      <alignment horizontal="center" vertical="center"/>
      <protection/>
    </xf>
    <xf numFmtId="1" fontId="45" fillId="27" borderId="65" xfId="172" applyNumberFormat="1" applyFont="1" applyFill="1" applyBorder="1" applyAlignment="1">
      <alignment horizontal="center" vertical="center"/>
      <protection/>
    </xf>
    <xf numFmtId="1" fontId="45" fillId="0" borderId="64" xfId="172" applyNumberFormat="1" applyFont="1" applyFill="1" applyBorder="1" applyAlignment="1">
      <alignment horizontal="center" vertical="center"/>
      <protection/>
    </xf>
    <xf numFmtId="1" fontId="45" fillId="0" borderId="66" xfId="172" applyNumberFormat="1" applyFont="1" applyFill="1" applyBorder="1" applyAlignment="1">
      <alignment horizontal="center" vertical="center"/>
      <protection/>
    </xf>
    <xf numFmtId="1" fontId="45" fillId="0" borderId="67" xfId="172" applyNumberFormat="1" applyFont="1" applyFill="1" applyBorder="1" applyAlignment="1">
      <alignment horizontal="center" vertical="center"/>
      <protection/>
    </xf>
    <xf numFmtId="1" fontId="45" fillId="0" borderId="68" xfId="172" applyNumberFormat="1" applyFont="1" applyBorder="1" applyAlignment="1">
      <alignment horizontal="center" vertical="center"/>
      <protection/>
    </xf>
    <xf numFmtId="1" fontId="45" fillId="0" borderId="64" xfId="172" applyNumberFormat="1" applyFont="1" applyBorder="1" applyAlignment="1">
      <alignment horizontal="center" vertical="center"/>
      <protection/>
    </xf>
    <xf numFmtId="1" fontId="45" fillId="0" borderId="65" xfId="172" applyNumberFormat="1" applyFont="1" applyFill="1" applyBorder="1" applyAlignment="1">
      <alignment horizontal="center" vertical="center"/>
      <protection/>
    </xf>
    <xf numFmtId="1" fontId="45" fillId="27" borderId="69" xfId="172" applyNumberFormat="1" applyFont="1" applyFill="1" applyBorder="1" applyAlignment="1">
      <alignment horizontal="center" vertical="center"/>
      <protection/>
    </xf>
    <xf numFmtId="1" fontId="45" fillId="27" borderId="70" xfId="172" applyNumberFormat="1" applyFont="1" applyFill="1" applyBorder="1" applyAlignment="1">
      <alignment horizontal="center" vertical="center"/>
      <protection/>
    </xf>
    <xf numFmtId="1" fontId="45" fillId="0" borderId="69" xfId="172" applyNumberFormat="1" applyFont="1" applyFill="1" applyBorder="1" applyAlignment="1">
      <alignment horizontal="center" vertical="center"/>
      <protection/>
    </xf>
    <xf numFmtId="1" fontId="45" fillId="0" borderId="71" xfId="172" applyNumberFormat="1" applyFont="1" applyFill="1" applyBorder="1" applyAlignment="1">
      <alignment horizontal="center" vertical="center"/>
      <protection/>
    </xf>
    <xf numFmtId="1" fontId="45" fillId="0" borderId="72" xfId="172" applyNumberFormat="1" applyFont="1" applyFill="1" applyBorder="1" applyAlignment="1">
      <alignment horizontal="center" vertical="center"/>
      <protection/>
    </xf>
    <xf numFmtId="1" fontId="45" fillId="0" borderId="73" xfId="172" applyNumberFormat="1" applyFont="1" applyBorder="1" applyAlignment="1">
      <alignment horizontal="center" vertical="center"/>
      <protection/>
    </xf>
    <xf numFmtId="1" fontId="45" fillId="0" borderId="69" xfId="172" applyNumberFormat="1" applyFont="1" applyBorder="1" applyAlignment="1">
      <alignment horizontal="center" vertical="center"/>
      <protection/>
    </xf>
    <xf numFmtId="1" fontId="45" fillId="0" borderId="70" xfId="172" applyNumberFormat="1" applyFont="1" applyFill="1" applyBorder="1" applyAlignment="1">
      <alignment horizontal="center" vertical="center"/>
      <protection/>
    </xf>
    <xf numFmtId="1" fontId="45" fillId="0" borderId="63" xfId="172" applyNumberFormat="1" applyFont="1" applyBorder="1" applyAlignment="1">
      <alignment horizontal="center" vertical="center"/>
      <protection/>
    </xf>
    <xf numFmtId="1" fontId="45" fillId="0" borderId="74" xfId="172" applyNumberFormat="1" applyFont="1" applyFill="1" applyBorder="1" applyAlignment="1">
      <alignment horizontal="center" vertical="center"/>
      <protection/>
    </xf>
    <xf numFmtId="1" fontId="45" fillId="27" borderId="75" xfId="172" applyNumberFormat="1" applyFont="1" applyFill="1" applyBorder="1" applyAlignment="1">
      <alignment horizontal="center" vertical="center"/>
      <protection/>
    </xf>
    <xf numFmtId="1" fontId="45" fillId="27" borderId="63" xfId="172" applyNumberFormat="1" applyFont="1" applyFill="1" applyBorder="1" applyAlignment="1">
      <alignment horizontal="center" vertical="center"/>
      <protection/>
    </xf>
    <xf numFmtId="1" fontId="45" fillId="27" borderId="74" xfId="172" applyNumberFormat="1" applyFont="1" applyFill="1" applyBorder="1" applyAlignment="1">
      <alignment horizontal="center" vertical="center"/>
      <protection/>
    </xf>
    <xf numFmtId="1" fontId="45" fillId="0" borderId="63" xfId="172" applyNumberFormat="1" applyFont="1" applyFill="1" applyBorder="1" applyAlignment="1">
      <alignment horizontal="center" vertical="center"/>
      <protection/>
    </xf>
    <xf numFmtId="1" fontId="45" fillId="0" borderId="0" xfId="172" applyNumberFormat="1" applyFont="1" applyFill="1" applyBorder="1" applyAlignment="1">
      <alignment horizontal="center" vertical="center"/>
      <protection/>
    </xf>
    <xf numFmtId="1" fontId="45" fillId="0" borderId="75" xfId="172" applyNumberFormat="1" applyFont="1" applyFill="1" applyBorder="1" applyAlignment="1">
      <alignment horizontal="center" vertical="center"/>
      <protection/>
    </xf>
    <xf numFmtId="1" fontId="45" fillId="0" borderId="0" xfId="172" applyNumberFormat="1" applyFont="1" applyBorder="1" applyAlignment="1">
      <alignment horizontal="center" vertical="center"/>
      <protection/>
    </xf>
    <xf numFmtId="1" fontId="45" fillId="0" borderId="76" xfId="172" applyNumberFormat="1" applyFont="1" applyFill="1" applyBorder="1" applyAlignment="1">
      <alignment horizontal="center" vertical="center"/>
      <protection/>
    </xf>
    <xf numFmtId="1" fontId="45" fillId="27" borderId="73" xfId="172" applyNumberFormat="1" applyFont="1" applyFill="1" applyBorder="1" applyAlignment="1">
      <alignment horizontal="center" vertical="center"/>
      <protection/>
    </xf>
    <xf numFmtId="1" fontId="45" fillId="0" borderId="73" xfId="172" applyNumberFormat="1" applyFont="1" applyFill="1" applyBorder="1" applyAlignment="1">
      <alignment horizontal="center" vertical="center"/>
      <protection/>
    </xf>
    <xf numFmtId="1" fontId="45" fillId="0" borderId="77" xfId="172" applyNumberFormat="1" applyFont="1" applyFill="1" applyBorder="1" applyAlignment="1">
      <alignment horizontal="center" vertical="center"/>
      <protection/>
    </xf>
    <xf numFmtId="0" fontId="37" fillId="0" borderId="74" xfId="0" applyFont="1" applyBorder="1" applyAlignment="1">
      <alignment/>
    </xf>
    <xf numFmtId="0" fontId="37" fillId="0" borderId="75" xfId="0" applyFont="1" applyBorder="1" applyAlignment="1">
      <alignment/>
    </xf>
    <xf numFmtId="0" fontId="37" fillId="0" borderId="74" xfId="0" applyFont="1" applyFill="1" applyBorder="1" applyAlignment="1">
      <alignment/>
    </xf>
    <xf numFmtId="0" fontId="37" fillId="0" borderId="75" xfId="0" applyFont="1" applyFill="1" applyBorder="1" applyAlignment="1">
      <alignment/>
    </xf>
    <xf numFmtId="0" fontId="37" fillId="27" borderId="0" xfId="0" applyFont="1" applyFill="1" applyBorder="1" applyAlignment="1">
      <alignment/>
    </xf>
    <xf numFmtId="0" fontId="37" fillId="0" borderId="77" xfId="0" applyFont="1" applyFill="1" applyBorder="1" applyAlignment="1">
      <alignment/>
    </xf>
    <xf numFmtId="0" fontId="37" fillId="0" borderId="70" xfId="0" applyFont="1" applyBorder="1" applyAlignment="1">
      <alignment/>
    </xf>
    <xf numFmtId="0" fontId="37" fillId="0" borderId="73" xfId="0" applyFont="1" applyBorder="1" applyAlignment="1">
      <alignment/>
    </xf>
    <xf numFmtId="0" fontId="37" fillId="0" borderId="70" xfId="0" applyFont="1" applyFill="1" applyBorder="1" applyAlignment="1">
      <alignment/>
    </xf>
    <xf numFmtId="0" fontId="37" fillId="0" borderId="73" xfId="0" applyFont="1" applyFill="1" applyBorder="1" applyAlignment="1">
      <alignment/>
    </xf>
    <xf numFmtId="0" fontId="37" fillId="27" borderId="69" xfId="0" applyFont="1" applyFill="1" applyBorder="1" applyAlignment="1">
      <alignment/>
    </xf>
    <xf numFmtId="0" fontId="37" fillId="0" borderId="71" xfId="0" applyFont="1" applyFill="1" applyBorder="1" applyAlignment="1">
      <alignment/>
    </xf>
    <xf numFmtId="0" fontId="37" fillId="0" borderId="0" xfId="0" applyFont="1" applyBorder="1" applyAlignment="1">
      <alignment/>
    </xf>
    <xf numFmtId="0" fontId="80" fillId="0" borderId="63" xfId="0" applyFont="1" applyFill="1" applyBorder="1" applyAlignment="1">
      <alignment horizontal="center"/>
    </xf>
    <xf numFmtId="0" fontId="37" fillId="27" borderId="76" xfId="0" applyFont="1" applyFill="1" applyBorder="1" applyAlignment="1">
      <alignment/>
    </xf>
    <xf numFmtId="1" fontId="45" fillId="0" borderId="27" xfId="172" applyNumberFormat="1" applyFont="1" applyBorder="1" applyAlignment="1">
      <alignment horizontal="center" vertical="center"/>
      <protection/>
    </xf>
    <xf numFmtId="0" fontId="37" fillId="0" borderId="27" xfId="0" applyFont="1" applyBorder="1" applyAlignment="1">
      <alignment/>
    </xf>
    <xf numFmtId="0" fontId="37" fillId="0" borderId="78" xfId="0" applyFont="1" applyBorder="1" applyAlignment="1">
      <alignment/>
    </xf>
    <xf numFmtId="1" fontId="45" fillId="0" borderId="27" xfId="172" applyNumberFormat="1" applyFont="1" applyFill="1" applyBorder="1" applyAlignment="1">
      <alignment horizontal="center" vertical="center"/>
      <protection/>
    </xf>
    <xf numFmtId="0" fontId="37" fillId="0" borderId="79" xfId="0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80" fillId="0" borderId="27" xfId="0" applyFont="1" applyFill="1" applyBorder="1" applyAlignment="1">
      <alignment horizontal="center"/>
    </xf>
    <xf numFmtId="0" fontId="37" fillId="27" borderId="27" xfId="0" applyFont="1" applyFill="1" applyBorder="1" applyAlignment="1">
      <alignment/>
    </xf>
    <xf numFmtId="0" fontId="37" fillId="27" borderId="8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37" fillId="0" borderId="63" xfId="0" applyFont="1" applyBorder="1" applyAlignment="1">
      <alignment/>
    </xf>
    <xf numFmtId="0" fontId="37" fillId="0" borderId="69" xfId="0" applyFont="1" applyBorder="1" applyAlignment="1">
      <alignment/>
    </xf>
    <xf numFmtId="0" fontId="81" fillId="25" borderId="81" xfId="172" applyFont="1" applyFill="1" applyBorder="1">
      <alignment/>
      <protection/>
    </xf>
    <xf numFmtId="0" fontId="81" fillId="25" borderId="82" xfId="172" applyFont="1" applyFill="1" applyBorder="1">
      <alignment/>
      <protection/>
    </xf>
    <xf numFmtId="0" fontId="81" fillId="26" borderId="81" xfId="172" applyFont="1" applyFill="1" applyBorder="1">
      <alignment/>
      <protection/>
    </xf>
    <xf numFmtId="0" fontId="81" fillId="26" borderId="82" xfId="172" applyFont="1" applyFill="1" applyBorder="1">
      <alignment/>
      <protection/>
    </xf>
    <xf numFmtId="0" fontId="81" fillId="24" borderId="81" xfId="172" applyFont="1" applyFill="1" applyBorder="1">
      <alignment/>
      <protection/>
    </xf>
    <xf numFmtId="0" fontId="81" fillId="24" borderId="82" xfId="172" applyFont="1" applyFill="1" applyBorder="1">
      <alignment/>
      <protection/>
    </xf>
    <xf numFmtId="0" fontId="37" fillId="0" borderId="63" xfId="0" applyFont="1" applyFill="1" applyBorder="1" applyAlignment="1">
      <alignment/>
    </xf>
    <xf numFmtId="0" fontId="37" fillId="27" borderId="75" xfId="0" applyFont="1" applyFill="1" applyBorder="1" applyAlignment="1">
      <alignment/>
    </xf>
    <xf numFmtId="0" fontId="37" fillId="27" borderId="63" xfId="0" applyFont="1" applyFill="1" applyBorder="1" applyAlignment="1">
      <alignment/>
    </xf>
    <xf numFmtId="0" fontId="37" fillId="27" borderId="74" xfId="0" applyFont="1" applyFill="1" applyBorder="1" applyAlignment="1">
      <alignment/>
    </xf>
    <xf numFmtId="1" fontId="45" fillId="0" borderId="75" xfId="172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/>
    </xf>
    <xf numFmtId="0" fontId="37" fillId="0" borderId="76" xfId="0" applyFont="1" applyFill="1" applyBorder="1" applyAlignment="1">
      <alignment/>
    </xf>
    <xf numFmtId="1" fontId="45" fillId="27" borderId="71" xfId="172" applyNumberFormat="1" applyFont="1" applyFill="1" applyBorder="1" applyAlignment="1">
      <alignment horizontal="center" vertical="center"/>
      <protection/>
    </xf>
    <xf numFmtId="0" fontId="37" fillId="0" borderId="69" xfId="0" applyFont="1" applyFill="1" applyBorder="1" applyAlignment="1">
      <alignment/>
    </xf>
    <xf numFmtId="0" fontId="37" fillId="27" borderId="73" xfId="0" applyFont="1" applyFill="1" applyBorder="1" applyAlignment="1">
      <alignment/>
    </xf>
    <xf numFmtId="0" fontId="37" fillId="27" borderId="70" xfId="0" applyFont="1" applyFill="1" applyBorder="1" applyAlignment="1">
      <alignment/>
    </xf>
    <xf numFmtId="1" fontId="45" fillId="0" borderId="30" xfId="177" applyNumberFormat="1" applyFont="1" applyBorder="1" applyAlignment="1">
      <alignment horizontal="center" vertical="center"/>
      <protection/>
    </xf>
    <xf numFmtId="1" fontId="45" fillId="0" borderId="69" xfId="177" applyNumberFormat="1" applyFont="1" applyBorder="1" applyAlignment="1">
      <alignment horizontal="center" vertical="center"/>
      <protection/>
    </xf>
    <xf numFmtId="1" fontId="45" fillId="0" borderId="62" xfId="177" applyNumberFormat="1" applyFont="1" applyBorder="1" applyAlignment="1">
      <alignment horizontal="center" vertical="center"/>
      <protection/>
    </xf>
    <xf numFmtId="0" fontId="37" fillId="0" borderId="62" xfId="0" applyFont="1" applyBorder="1" applyAlignment="1">
      <alignment horizontal="center"/>
    </xf>
    <xf numFmtId="1" fontId="45" fillId="0" borderId="63" xfId="177" applyNumberFormat="1" applyFont="1" applyBorder="1" applyAlignment="1">
      <alignment horizontal="center" vertical="center"/>
      <protection/>
    </xf>
    <xf numFmtId="0" fontId="37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70" fontId="45" fillId="0" borderId="24" xfId="177" applyNumberFormat="1" applyFont="1" applyBorder="1" applyAlignment="1">
      <alignment horizontal="center" textRotation="90"/>
      <protection/>
    </xf>
    <xf numFmtId="170" fontId="45" fillId="0" borderId="31" xfId="177" applyNumberFormat="1" applyFont="1" applyBorder="1" applyAlignment="1">
      <alignment horizontal="center" textRotation="90"/>
      <protection/>
    </xf>
    <xf numFmtId="170" fontId="45" fillId="0" borderId="62" xfId="177" applyNumberFormat="1" applyFont="1" applyBorder="1" applyAlignment="1">
      <alignment horizontal="center" textRotation="90"/>
      <protection/>
    </xf>
    <xf numFmtId="1" fontId="45" fillId="0" borderId="83" xfId="177" applyNumberFormat="1" applyFont="1" applyBorder="1" applyAlignment="1">
      <alignment horizontal="center" vertical="center"/>
      <protection/>
    </xf>
    <xf numFmtId="0" fontId="37" fillId="0" borderId="74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52" fillId="0" borderId="67" xfId="172" applyFont="1" applyBorder="1" applyAlignment="1">
      <alignment horizontal="center" vertical="center" wrapText="1"/>
      <protection/>
    </xf>
    <xf numFmtId="0" fontId="82" fillId="0" borderId="0" xfId="0" applyFont="1" applyBorder="1" applyAlignment="1">
      <alignment/>
    </xf>
    <xf numFmtId="0" fontId="82" fillId="25" borderId="82" xfId="0" applyFont="1" applyFill="1" applyBorder="1" applyAlignment="1">
      <alignment/>
    </xf>
    <xf numFmtId="0" fontId="82" fillId="25" borderId="81" xfId="0" applyFont="1" applyFill="1" applyBorder="1" applyAlignment="1">
      <alignment/>
    </xf>
    <xf numFmtId="0" fontId="82" fillId="24" borderId="82" xfId="0" applyFont="1" applyFill="1" applyBorder="1" applyAlignment="1">
      <alignment/>
    </xf>
    <xf numFmtId="0" fontId="82" fillId="24" borderId="84" xfId="0" applyFont="1" applyFill="1" applyBorder="1" applyAlignment="1">
      <alignment/>
    </xf>
    <xf numFmtId="0" fontId="82" fillId="26" borderId="82" xfId="0" applyFont="1" applyFill="1" applyBorder="1" applyAlignment="1">
      <alignment/>
    </xf>
    <xf numFmtId="0" fontId="82" fillId="26" borderId="81" xfId="0" applyFont="1" applyFill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8" fillId="0" borderId="21" xfId="0" applyFont="1" applyBorder="1" applyAlignment="1">
      <alignment horizontal="center"/>
    </xf>
    <xf numFmtId="49" fontId="26" fillId="0" borderId="13" xfId="0" applyNumberFormat="1" applyFont="1" applyBorder="1" applyAlignment="1">
      <alignment horizontal="left"/>
    </xf>
    <xf numFmtId="0" fontId="81" fillId="24" borderId="84" xfId="172" applyFont="1" applyFill="1" applyBorder="1">
      <alignment/>
      <protection/>
    </xf>
    <xf numFmtId="0" fontId="24" fillId="24" borderId="0" xfId="0" applyFont="1" applyFill="1" applyAlignment="1">
      <alignment/>
    </xf>
    <xf numFmtId="0" fontId="0" fillId="0" borderId="34" xfId="175" applyFont="1" applyBorder="1">
      <alignment/>
      <protection/>
    </xf>
    <xf numFmtId="0" fontId="26" fillId="0" borderId="34" xfId="175" applyFont="1" applyBorder="1" applyAlignment="1">
      <alignment horizontal="center" textRotation="90" wrapText="1"/>
      <protection/>
    </xf>
    <xf numFmtId="0" fontId="0" fillId="0" borderId="6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top" wrapText="1"/>
    </xf>
    <xf numFmtId="0" fontId="34" fillId="0" borderId="19" xfId="171" applyFont="1" applyBorder="1" applyAlignment="1">
      <alignment horizontal="center"/>
      <protection/>
    </xf>
    <xf numFmtId="0" fontId="0" fillId="0" borderId="28" xfId="171" applyBorder="1" applyAlignment="1">
      <alignment horizontal="center"/>
      <protection/>
    </xf>
    <xf numFmtId="0" fontId="26" fillId="0" borderId="15" xfId="191" applyFont="1" applyFill="1" applyBorder="1" applyAlignment="1">
      <alignment/>
      <protection/>
    </xf>
    <xf numFmtId="0" fontId="37" fillId="0" borderId="72" xfId="0" applyFont="1" applyFill="1" applyBorder="1" applyAlignment="1">
      <alignment/>
    </xf>
    <xf numFmtId="0" fontId="40" fillId="24" borderId="19" xfId="0" applyFont="1" applyFill="1" applyBorder="1" applyAlignment="1">
      <alignment horizontal="left" wrapText="1"/>
    </xf>
    <xf numFmtId="0" fontId="53" fillId="0" borderId="19" xfId="0" applyFont="1" applyBorder="1" applyAlignment="1">
      <alignment/>
    </xf>
    <xf numFmtId="0" fontId="53" fillId="0" borderId="19" xfId="175" applyNumberFormat="1" applyFont="1" applyBorder="1" applyAlignment="1">
      <alignment horizontal="center" vertical="top" wrapText="1"/>
      <protection/>
    </xf>
    <xf numFmtId="0" fontId="53" fillId="0" borderId="19" xfId="0" applyFont="1" applyBorder="1" applyAlignment="1">
      <alignment horizontal="center" vertical="top"/>
    </xf>
    <xf numFmtId="0" fontId="53" fillId="0" borderId="19" xfId="175" applyFont="1" applyBorder="1" applyAlignment="1">
      <alignment vertical="top" wrapText="1"/>
      <protection/>
    </xf>
    <xf numFmtId="14" fontId="53" fillId="0" borderId="19" xfId="175" applyNumberFormat="1" applyFont="1" applyBorder="1" applyAlignment="1">
      <alignment horizontal="left" vertical="top" wrapText="1"/>
      <protection/>
    </xf>
    <xf numFmtId="0" fontId="53" fillId="0" borderId="19" xfId="0" applyFont="1" applyBorder="1" applyAlignment="1">
      <alignment/>
    </xf>
    <xf numFmtId="1" fontId="45" fillId="0" borderId="33" xfId="172" applyNumberFormat="1" applyFont="1" applyBorder="1" applyAlignment="1">
      <alignment horizontal="center" vertical="center"/>
      <protection/>
    </xf>
    <xf numFmtId="1" fontId="45" fillId="0" borderId="85" xfId="172" applyNumberFormat="1" applyFont="1" applyBorder="1" applyAlignment="1">
      <alignment horizontal="center" vertical="center"/>
      <protection/>
    </xf>
    <xf numFmtId="1" fontId="45" fillId="0" borderId="86" xfId="172" applyNumberFormat="1" applyFont="1" applyFill="1" applyBorder="1" applyAlignment="1">
      <alignment horizontal="center" vertical="center"/>
      <protection/>
    </xf>
    <xf numFmtId="170" fontId="50" fillId="0" borderId="87" xfId="177" applyNumberFormat="1" applyFont="1" applyBorder="1" applyAlignment="1">
      <alignment horizontal="center" textRotation="90"/>
      <protection/>
    </xf>
    <xf numFmtId="170" fontId="50" fillId="0" borderId="88" xfId="177" applyNumberFormat="1" applyFont="1" applyBorder="1" applyAlignment="1">
      <alignment horizontal="center" textRotation="90"/>
      <protection/>
    </xf>
    <xf numFmtId="170" fontId="50" fillId="0" borderId="19" xfId="177" applyNumberFormat="1" applyFont="1" applyBorder="1" applyAlignment="1">
      <alignment horizontal="center" textRotation="90"/>
      <protection/>
    </xf>
    <xf numFmtId="170" fontId="54" fillId="0" borderId="24" xfId="177" applyNumberFormat="1" applyFont="1" applyBorder="1" applyAlignment="1">
      <alignment horizontal="center" textRotation="90"/>
      <protection/>
    </xf>
    <xf numFmtId="170" fontId="54" fillId="0" borderId="31" xfId="177" applyNumberFormat="1" applyFont="1" applyBorder="1" applyAlignment="1">
      <alignment horizontal="center" textRotation="90"/>
      <protection/>
    </xf>
    <xf numFmtId="170" fontId="54" fillId="0" borderId="62" xfId="177" applyNumberFormat="1" applyFont="1" applyBorder="1" applyAlignment="1">
      <alignment horizontal="center" textRotation="90"/>
      <protection/>
    </xf>
    <xf numFmtId="1" fontId="45" fillId="0" borderId="89" xfId="172" applyNumberFormat="1" applyFont="1" applyFill="1" applyBorder="1" applyAlignment="1">
      <alignment horizontal="center" vertical="center"/>
      <protection/>
    </xf>
    <xf numFmtId="1" fontId="45" fillId="0" borderId="90" xfId="172" applyNumberFormat="1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175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 vertical="top"/>
    </xf>
    <xf numFmtId="0" fontId="1" fillId="0" borderId="19" xfId="175" applyFont="1" applyBorder="1" applyAlignment="1">
      <alignment vertical="top" wrapText="1"/>
      <protection/>
    </xf>
    <xf numFmtId="14" fontId="1" fillId="0" borderId="19" xfId="175" applyNumberFormat="1" applyFont="1" applyBorder="1" applyAlignment="1">
      <alignment horizontal="left" vertical="top" wrapText="1"/>
      <protection/>
    </xf>
    <xf numFmtId="16" fontId="24" fillId="0" borderId="0" xfId="0" applyNumberFormat="1" applyFont="1" applyFill="1" applyAlignment="1">
      <alignment/>
    </xf>
    <xf numFmtId="0" fontId="26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175" applyNumberFormat="1" applyFont="1" applyBorder="1" applyAlignment="1">
      <alignment horizontal="center" vertical="top" wrapText="1"/>
      <protection/>
    </xf>
    <xf numFmtId="0" fontId="5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175" applyFont="1" applyBorder="1" applyAlignment="1">
      <alignment horizontal="center" vertical="top" wrapText="1"/>
      <protection/>
    </xf>
    <xf numFmtId="14" fontId="1" fillId="0" borderId="0" xfId="175" applyNumberFormat="1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center"/>
    </xf>
    <xf numFmtId="0" fontId="1" fillId="0" borderId="0" xfId="171" applyFont="1" applyBorder="1" applyAlignment="1">
      <alignment horizontal="center"/>
      <protection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" fillId="0" borderId="0" xfId="171" applyFont="1" applyBorder="1" applyAlignment="1">
      <alignment horizontal="center" vertical="top" wrapText="1"/>
      <protection/>
    </xf>
    <xf numFmtId="14" fontId="1" fillId="0" borderId="0" xfId="171" applyNumberFormat="1" applyFont="1" applyBorder="1" applyAlignment="1">
      <alignment horizontal="center" vertical="top" wrapText="1"/>
      <protection/>
    </xf>
    <xf numFmtId="1" fontId="1" fillId="0" borderId="0" xfId="171" applyNumberFormat="1" applyFont="1" applyBorder="1" applyAlignment="1">
      <alignment horizontal="center" vertical="top" wrapText="1"/>
      <protection/>
    </xf>
    <xf numFmtId="0" fontId="55" fillId="0" borderId="0" xfId="0" applyFont="1" applyBorder="1" applyAlignment="1">
      <alignment horizontal="center"/>
    </xf>
    <xf numFmtId="0" fontId="0" fillId="0" borderId="0" xfId="17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185" applyFont="1" applyFill="1" applyBorder="1" applyAlignment="1">
      <alignment horizontal="center"/>
      <protection/>
    </xf>
    <xf numFmtId="0" fontId="56" fillId="0" borderId="0" xfId="185" applyFont="1" applyFill="1" applyBorder="1" applyAlignment="1">
      <alignment horizontal="center"/>
      <protection/>
    </xf>
    <xf numFmtId="0" fontId="0" fillId="0" borderId="0" xfId="185" applyNumberFormat="1" applyFont="1" applyFill="1" applyBorder="1" applyAlignment="1">
      <alignment horizontal="center"/>
      <protection/>
    </xf>
    <xf numFmtId="0" fontId="1" fillId="0" borderId="0" xfId="171" applyFont="1" applyBorder="1" applyAlignment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19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185" applyNumberFormat="1" applyFont="1" applyFill="1" applyBorder="1" applyAlignment="1">
      <alignment horizontal="center"/>
      <protection/>
    </xf>
    <xf numFmtId="0" fontId="0" fillId="0" borderId="0" xfId="171" applyFont="1" applyFill="1" applyBorder="1" applyAlignment="1">
      <alignment horizontal="center"/>
      <protection/>
    </xf>
    <xf numFmtId="0" fontId="75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0" fillId="0" borderId="0" xfId="185" applyNumberFormat="1" applyFont="1" applyBorder="1" applyAlignment="1">
      <alignment horizontal="center"/>
      <protection/>
    </xf>
    <xf numFmtId="0" fontId="0" fillId="0" borderId="0" xfId="185" applyFont="1" applyBorder="1" applyAlignment="1">
      <alignment horizontal="center"/>
      <protection/>
    </xf>
    <xf numFmtId="0" fontId="1" fillId="32" borderId="0" xfId="171" applyFont="1" applyFill="1" applyBorder="1" applyAlignment="1">
      <alignment horizontal="center"/>
      <protection/>
    </xf>
    <xf numFmtId="0" fontId="0" fillId="0" borderId="0" xfId="191" applyFont="1" applyFill="1" applyBorder="1" applyAlignment="1">
      <alignment horizontal="center"/>
      <protection/>
    </xf>
    <xf numFmtId="1" fontId="0" fillId="0" borderId="0" xfId="191" applyNumberFormat="1" applyFont="1" applyBorder="1" applyAlignment="1">
      <alignment horizontal="center"/>
      <protection/>
    </xf>
    <xf numFmtId="168" fontId="0" fillId="0" borderId="0" xfId="0" applyNumberFormat="1" applyBorder="1" applyAlignment="1">
      <alignment/>
    </xf>
    <xf numFmtId="20" fontId="24" fillId="24" borderId="0" xfId="0" applyNumberFormat="1" applyFont="1" applyFill="1" applyAlignment="1">
      <alignment/>
    </xf>
    <xf numFmtId="0" fontId="58" fillId="24" borderId="19" xfId="185" applyFont="1" applyFill="1" applyBorder="1" applyAlignment="1">
      <alignment/>
      <protection/>
    </xf>
    <xf numFmtId="0" fontId="59" fillId="24" borderId="19" xfId="185" applyFont="1" applyFill="1" applyBorder="1" applyAlignment="1">
      <alignment/>
      <protection/>
    </xf>
    <xf numFmtId="0" fontId="80" fillId="0" borderId="69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4" fillId="0" borderId="13" xfId="0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left"/>
    </xf>
    <xf numFmtId="0" fontId="76" fillId="0" borderId="0" xfId="0" applyFont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4" xfId="0" applyFont="1" applyFill="1" applyBorder="1" applyAlignment="1">
      <alignment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left"/>
    </xf>
    <xf numFmtId="0" fontId="34" fillId="32" borderId="19" xfId="171" applyFont="1" applyFill="1" applyBorder="1" applyAlignment="1">
      <alignment horizontal="left"/>
      <protection/>
    </xf>
    <xf numFmtId="0" fontId="34" fillId="0" borderId="19" xfId="0" applyFont="1" applyFill="1" applyBorder="1" applyAlignment="1">
      <alignment/>
    </xf>
    <xf numFmtId="0" fontId="34" fillId="0" borderId="19" xfId="0" applyFont="1" applyBorder="1" applyAlignment="1">
      <alignment horizontal="left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37" fillId="27" borderId="71" xfId="0" applyFont="1" applyFill="1" applyBorder="1" applyAlignment="1">
      <alignment/>
    </xf>
    <xf numFmtId="0" fontId="37" fillId="27" borderId="77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2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0" borderId="19" xfId="171" applyFont="1" applyBorder="1">
      <alignment/>
      <protection/>
    </xf>
    <xf numFmtId="1" fontId="50" fillId="0" borderId="0" xfId="177" applyNumberFormat="1" applyFont="1" applyBorder="1" applyAlignment="1">
      <alignment horizontal="left" vertical="center"/>
      <protection/>
    </xf>
    <xf numFmtId="0" fontId="24" fillId="0" borderId="0" xfId="0" applyFont="1" applyBorder="1" applyAlignment="1">
      <alignment horizontal="left"/>
    </xf>
    <xf numFmtId="1" fontId="51" fillId="0" borderId="0" xfId="177" applyNumberFormat="1" applyFont="1" applyBorder="1" applyAlignment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1" fontId="45" fillId="0" borderId="74" xfId="177" applyNumberFormat="1" applyFont="1" applyBorder="1" applyAlignment="1">
      <alignment horizontal="center" vertical="center"/>
      <protection/>
    </xf>
    <xf numFmtId="0" fontId="42" fillId="24" borderId="0" xfId="0" applyFont="1" applyFill="1" applyAlignment="1">
      <alignment/>
    </xf>
    <xf numFmtId="0" fontId="26" fillId="0" borderId="91" xfId="0" applyFont="1" applyFill="1" applyBorder="1" applyAlignment="1">
      <alignment/>
    </xf>
    <xf numFmtId="0" fontId="26" fillId="0" borderId="92" xfId="0" applyFont="1" applyFill="1" applyBorder="1" applyAlignment="1">
      <alignment/>
    </xf>
    <xf numFmtId="0" fontId="26" fillId="0" borderId="93" xfId="0" applyFont="1" applyFill="1" applyBorder="1" applyAlignment="1">
      <alignment/>
    </xf>
    <xf numFmtId="0" fontId="25" fillId="0" borderId="19" xfId="185" applyFont="1" applyFill="1" applyBorder="1" applyAlignment="1">
      <alignment/>
      <protection/>
    </xf>
    <xf numFmtId="0" fontId="60" fillId="0" borderId="19" xfId="185" applyFont="1" applyFill="1" applyBorder="1" applyAlignment="1">
      <alignment/>
      <protection/>
    </xf>
    <xf numFmtId="0" fontId="61" fillId="0" borderId="19" xfId="0" applyFont="1" applyBorder="1" applyAlignment="1">
      <alignment/>
    </xf>
    <xf numFmtId="1" fontId="45" fillId="27" borderId="78" xfId="172" applyNumberFormat="1" applyFont="1" applyFill="1" applyBorder="1" applyAlignment="1">
      <alignment horizontal="center" vertical="center"/>
      <protection/>
    </xf>
    <xf numFmtId="1" fontId="45" fillId="27" borderId="27" xfId="172" applyNumberFormat="1" applyFont="1" applyFill="1" applyBorder="1" applyAlignment="1">
      <alignment horizontal="center" vertical="center"/>
      <protection/>
    </xf>
    <xf numFmtId="1" fontId="45" fillId="27" borderId="79" xfId="172" applyNumberFormat="1" applyFont="1" applyFill="1" applyBorder="1" applyAlignment="1">
      <alignment horizontal="center" vertical="center"/>
      <protection/>
    </xf>
    <xf numFmtId="1" fontId="45" fillId="0" borderId="78" xfId="172" applyNumberFormat="1" applyFont="1" applyFill="1" applyBorder="1" applyAlignment="1">
      <alignment horizontal="center" vertical="center"/>
      <protection/>
    </xf>
    <xf numFmtId="1" fontId="45" fillId="0" borderId="79" xfId="172" applyNumberFormat="1" applyFont="1" applyFill="1" applyBorder="1" applyAlignment="1">
      <alignment horizontal="center" vertical="center"/>
      <protection/>
    </xf>
    <xf numFmtId="1" fontId="45" fillId="0" borderId="80" xfId="172" applyNumberFormat="1" applyFont="1" applyFill="1" applyBorder="1" applyAlignment="1">
      <alignment horizontal="center" vertical="center"/>
      <protection/>
    </xf>
    <xf numFmtId="0" fontId="37" fillId="24" borderId="19" xfId="0" applyFont="1" applyFill="1" applyBorder="1" applyAlignment="1">
      <alignment/>
    </xf>
    <xf numFmtId="1" fontId="45" fillId="0" borderId="33" xfId="172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8" fillId="0" borderId="26" xfId="0" applyFont="1" applyBorder="1" applyAlignment="1">
      <alignment/>
    </xf>
    <xf numFmtId="0" fontId="20" fillId="0" borderId="19" xfId="185" applyFont="1" applyFill="1" applyBorder="1" applyAlignment="1">
      <alignment/>
      <protection/>
    </xf>
    <xf numFmtId="0" fontId="62" fillId="0" borderId="19" xfId="185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7" fillId="27" borderId="78" xfId="0" applyFont="1" applyFill="1" applyBorder="1" applyAlignment="1">
      <alignment/>
    </xf>
    <xf numFmtId="0" fontId="37" fillId="27" borderId="7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8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1" fontId="45" fillId="0" borderId="0" xfId="177" applyNumberFormat="1" applyFont="1" applyBorder="1" applyAlignment="1">
      <alignment vertical="center"/>
      <protection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1" fontId="59" fillId="0" borderId="0" xfId="177" applyNumberFormat="1" applyFont="1" applyBorder="1" applyAlignment="1">
      <alignment horizontal="right" vertical="center"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1" fillId="0" borderId="62" xfId="0" applyFont="1" applyBorder="1" applyAlignment="1">
      <alignment horizontal="left" wrapText="1"/>
    </xf>
    <xf numFmtId="0" fontId="34" fillId="0" borderId="62" xfId="0" applyFont="1" applyBorder="1" applyAlignment="1">
      <alignment horizontal="center"/>
    </xf>
    <xf numFmtId="0" fontId="0" fillId="0" borderId="24" xfId="177" applyFont="1" applyBorder="1" applyAlignment="1">
      <alignment horizontal="center"/>
      <protection/>
    </xf>
    <xf numFmtId="0" fontId="0" fillId="0" borderId="0" xfId="191" applyBorder="1" applyAlignment="1">
      <alignment horizontal="center"/>
      <protection/>
    </xf>
    <xf numFmtId="0" fontId="0" fillId="0" borderId="62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49" fontId="26" fillId="0" borderId="62" xfId="0" applyNumberFormat="1" applyFont="1" applyBorder="1" applyAlignment="1">
      <alignment horizontal="left"/>
    </xf>
    <xf numFmtId="0" fontId="0" fillId="0" borderId="19" xfId="177" applyFont="1" applyBorder="1" applyAlignment="1">
      <alignment horizontal="center"/>
      <protection/>
    </xf>
    <xf numFmtId="0" fontId="37" fillId="24" borderId="13" xfId="0" applyFont="1" applyFill="1" applyBorder="1" applyAlignment="1">
      <alignment horizontal="left"/>
    </xf>
    <xf numFmtId="0" fontId="32" fillId="0" borderId="34" xfId="171" applyFont="1" applyBorder="1" applyAlignment="1">
      <alignment horizontal="center"/>
      <protection/>
    </xf>
    <xf numFmtId="0" fontId="26" fillId="0" borderId="34" xfId="171" applyFont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8" fillId="24" borderId="0" xfId="0" applyFont="1" applyFill="1" applyAlignment="1">
      <alignment/>
    </xf>
    <xf numFmtId="20" fontId="58" fillId="2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0" fontId="26" fillId="0" borderId="94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19" xfId="171" applyFont="1" applyBorder="1" applyAlignment="1">
      <alignment horizontal="center"/>
      <protection/>
    </xf>
    <xf numFmtId="0" fontId="0" fillId="0" borderId="19" xfId="0" applyBorder="1" applyAlignment="1">
      <alignment horizontal="left"/>
    </xf>
    <xf numFmtId="0" fontId="42" fillId="0" borderId="34" xfId="0" applyFont="1" applyBorder="1" applyAlignment="1">
      <alignment horizontal="right"/>
    </xf>
    <xf numFmtId="0" fontId="58" fillId="24" borderId="19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1" fillId="0" borderId="82" xfId="172" applyFont="1" applyFill="1" applyBorder="1">
      <alignment/>
      <protection/>
    </xf>
    <xf numFmtId="0" fontId="81" fillId="25" borderId="27" xfId="172" applyFont="1" applyFill="1" applyBorder="1">
      <alignment/>
      <protection/>
    </xf>
    <xf numFmtId="0" fontId="81" fillId="25" borderId="64" xfId="172" applyFont="1" applyFill="1" applyBorder="1">
      <alignment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70" fontId="50" fillId="0" borderId="95" xfId="172" applyNumberFormat="1" applyFont="1" applyBorder="1" applyAlignment="1">
      <alignment horizontal="center" textRotation="90"/>
      <protection/>
    </xf>
    <xf numFmtId="170" fontId="50" fillId="0" borderId="96" xfId="172" applyNumberFormat="1" applyFont="1" applyBorder="1" applyAlignment="1">
      <alignment horizontal="center" textRotation="90"/>
      <protection/>
    </xf>
    <xf numFmtId="170" fontId="50" fillId="0" borderId="97" xfId="172" applyNumberFormat="1" applyFont="1" applyBorder="1" applyAlignment="1">
      <alignment horizontal="center" textRotation="90"/>
      <protection/>
    </xf>
    <xf numFmtId="170" fontId="50" fillId="0" borderId="98" xfId="177" applyNumberFormat="1" applyFont="1" applyBorder="1" applyAlignment="1">
      <alignment horizontal="center" textRotation="90"/>
      <protection/>
    </xf>
    <xf numFmtId="170" fontId="50" fillId="0" borderId="99" xfId="177" applyNumberFormat="1" applyFont="1" applyBorder="1" applyAlignment="1">
      <alignment horizontal="center" textRotation="90"/>
      <protection/>
    </xf>
    <xf numFmtId="170" fontId="50" fillId="0" borderId="100" xfId="177" applyNumberFormat="1" applyFont="1" applyBorder="1" applyAlignment="1">
      <alignment horizontal="center" textRotation="90"/>
      <protection/>
    </xf>
    <xf numFmtId="170" fontId="54" fillId="0" borderId="101" xfId="177" applyNumberFormat="1" applyFont="1" applyBorder="1" applyAlignment="1">
      <alignment horizontal="center" textRotation="90"/>
      <protection/>
    </xf>
    <xf numFmtId="170" fontId="54" fillId="0" borderId="102" xfId="177" applyNumberFormat="1" applyFont="1" applyBorder="1" applyAlignment="1">
      <alignment horizontal="center" textRotation="90"/>
      <protection/>
    </xf>
    <xf numFmtId="170" fontId="54" fillId="0" borderId="103" xfId="177" applyNumberFormat="1" applyFont="1" applyBorder="1" applyAlignment="1">
      <alignment horizontal="center" textRotation="90"/>
      <protection/>
    </xf>
    <xf numFmtId="170" fontId="45" fillId="0" borderId="95" xfId="172" applyNumberFormat="1" applyFont="1" applyBorder="1" applyAlignment="1">
      <alignment horizontal="center" textRotation="90"/>
      <protection/>
    </xf>
    <xf numFmtId="170" fontId="45" fillId="0" borderId="96" xfId="172" applyNumberFormat="1" applyFont="1" applyBorder="1" applyAlignment="1">
      <alignment horizontal="center" textRotation="90"/>
      <protection/>
    </xf>
    <xf numFmtId="170" fontId="45" fillId="0" borderId="97" xfId="172" applyNumberFormat="1" applyFont="1" applyBorder="1" applyAlignment="1">
      <alignment horizontal="center" textRotation="90"/>
      <protection/>
    </xf>
    <xf numFmtId="170" fontId="45" fillId="0" borderId="101" xfId="177" applyNumberFormat="1" applyFont="1" applyBorder="1" applyAlignment="1">
      <alignment horizontal="center" textRotation="90"/>
      <protection/>
    </xf>
    <xf numFmtId="170" fontId="45" fillId="0" borderId="102" xfId="177" applyNumberFormat="1" applyFont="1" applyBorder="1" applyAlignment="1">
      <alignment horizontal="center" textRotation="90"/>
      <protection/>
    </xf>
    <xf numFmtId="170" fontId="45" fillId="0" borderId="103" xfId="177" applyNumberFormat="1" applyFont="1" applyBorder="1" applyAlignment="1">
      <alignment horizontal="center" textRotation="90"/>
      <protection/>
    </xf>
    <xf numFmtId="170" fontId="50" fillId="0" borderId="101" xfId="177" applyNumberFormat="1" applyFont="1" applyBorder="1" applyAlignment="1">
      <alignment horizontal="center" textRotation="90"/>
      <protection/>
    </xf>
    <xf numFmtId="170" fontId="50" fillId="0" borderId="102" xfId="177" applyNumberFormat="1" applyFont="1" applyBorder="1" applyAlignment="1">
      <alignment horizontal="center" textRotation="90"/>
      <protection/>
    </xf>
    <xf numFmtId="170" fontId="50" fillId="0" borderId="103" xfId="177" applyNumberFormat="1" applyFont="1" applyBorder="1" applyAlignment="1">
      <alignment horizontal="center" textRotation="90"/>
      <protection/>
    </xf>
    <xf numFmtId="170" fontId="50" fillId="0" borderId="0" xfId="172" applyNumberFormat="1" applyFont="1" applyBorder="1" applyAlignment="1">
      <alignment horizontal="center" textRotation="90"/>
      <protection/>
    </xf>
    <xf numFmtId="0" fontId="0" fillId="0" borderId="17" xfId="175" applyFont="1" applyBorder="1" applyAlignment="1">
      <alignment/>
      <protection/>
    </xf>
    <xf numFmtId="0" fontId="31" fillId="0" borderId="18" xfId="112" applyNumberFormat="1" applyFill="1" applyBorder="1" applyAlignment="1" applyProtection="1">
      <alignment/>
      <protection/>
    </xf>
    <xf numFmtId="0" fontId="0" fillId="0" borderId="18" xfId="175" applyNumberFormat="1" applyFont="1" applyFill="1" applyBorder="1" applyAlignment="1" applyProtection="1">
      <alignment/>
      <protection/>
    </xf>
    <xf numFmtId="3" fontId="0" fillId="0" borderId="22" xfId="175" applyNumberFormat="1" applyFont="1" applyBorder="1" applyAlignment="1">
      <alignment horizontal="center"/>
      <protection/>
    </xf>
    <xf numFmtId="0" fontId="30" fillId="0" borderId="0" xfId="175" applyFont="1" applyBorder="1" applyAlignment="1">
      <alignment/>
      <protection/>
    </xf>
    <xf numFmtId="0" fontId="25" fillId="0" borderId="38" xfId="175" applyFont="1" applyBorder="1" applyAlignment="1">
      <alignment/>
      <protection/>
    </xf>
    <xf numFmtId="0" fontId="25" fillId="0" borderId="14" xfId="175" applyFont="1" applyBorder="1" applyAlignment="1">
      <alignment/>
      <protection/>
    </xf>
    <xf numFmtId="0" fontId="25" fillId="0" borderId="29" xfId="175" applyFont="1" applyBorder="1" applyAlignment="1">
      <alignment/>
      <protection/>
    </xf>
    <xf numFmtId="0" fontId="19" fillId="0" borderId="104" xfId="175" applyFont="1" applyBorder="1" applyAlignment="1">
      <alignment/>
      <protection/>
    </xf>
    <xf numFmtId="0" fontId="19" fillId="0" borderId="104" xfId="175" applyFont="1" applyBorder="1" applyAlignment="1">
      <alignment horizontal="center"/>
      <protection/>
    </xf>
    <xf numFmtId="0" fontId="30" fillId="0" borderId="0" xfId="175" applyFont="1" applyBorder="1" applyAlignment="1">
      <alignment wrapText="1"/>
      <protection/>
    </xf>
    <xf numFmtId="0" fontId="26" fillId="0" borderId="19" xfId="175" applyFont="1" applyBorder="1" applyAlignment="1">
      <alignment horizontal="center"/>
      <protection/>
    </xf>
    <xf numFmtId="0" fontId="24" fillId="0" borderId="104" xfId="175" applyFont="1" applyBorder="1" applyAlignment="1">
      <alignment horizontal="center"/>
      <protection/>
    </xf>
    <xf numFmtId="0" fontId="30" fillId="0" borderId="0" xfId="171" applyFont="1" applyBorder="1" applyAlignment="1">
      <alignment wrapText="1"/>
      <protection/>
    </xf>
    <xf numFmtId="0" fontId="0" fillId="0" borderId="17" xfId="171" applyFont="1" applyBorder="1" applyAlignment="1">
      <alignment/>
      <protection/>
    </xf>
    <xf numFmtId="0" fontId="0" fillId="0" borderId="18" xfId="171" applyNumberFormat="1" applyFont="1" applyFill="1" applyBorder="1" applyAlignment="1" applyProtection="1">
      <alignment/>
      <protection/>
    </xf>
    <xf numFmtId="3" fontId="0" fillId="0" borderId="22" xfId="171" applyNumberFormat="1" applyFont="1" applyBorder="1" applyAlignment="1">
      <alignment horizontal="center"/>
      <protection/>
    </xf>
    <xf numFmtId="0" fontId="26" fillId="0" borderId="19" xfId="171" applyFont="1" applyBorder="1" applyAlignment="1">
      <alignment horizontal="center"/>
      <protection/>
    </xf>
    <xf numFmtId="0" fontId="30" fillId="0" borderId="0" xfId="171" applyFont="1" applyBorder="1" applyAlignment="1">
      <alignment/>
      <protection/>
    </xf>
    <xf numFmtId="0" fontId="24" fillId="0" borderId="104" xfId="171" applyFont="1" applyBorder="1" applyAlignment="1">
      <alignment horizontal="center"/>
      <protection/>
    </xf>
    <xf numFmtId="0" fontId="0" fillId="0" borderId="17" xfId="171" applyBorder="1" applyAlignment="1">
      <alignment/>
      <protection/>
    </xf>
    <xf numFmtId="0" fontId="25" fillId="0" borderId="38" xfId="171" applyFont="1" applyBorder="1" applyAlignment="1">
      <alignment/>
      <protection/>
    </xf>
    <xf numFmtId="0" fontId="25" fillId="0" borderId="14" xfId="171" applyFont="1" applyBorder="1" applyAlignment="1">
      <alignment/>
      <protection/>
    </xf>
    <xf numFmtId="0" fontId="25" fillId="0" borderId="29" xfId="171" applyFont="1" applyBorder="1" applyAlignment="1">
      <alignment/>
      <protection/>
    </xf>
    <xf numFmtId="0" fontId="19" fillId="0" borderId="104" xfId="171" applyFont="1" applyBorder="1" applyAlignment="1">
      <alignment/>
      <protection/>
    </xf>
    <xf numFmtId="0" fontId="19" fillId="0" borderId="104" xfId="171" applyFont="1" applyBorder="1" applyAlignment="1">
      <alignment horizontal="center"/>
      <protection/>
    </xf>
    <xf numFmtId="0" fontId="30" fillId="0" borderId="0" xfId="171" applyFont="1" applyBorder="1" applyAlignment="1">
      <alignment horizontal="left" shrinkToFit="1"/>
      <protection/>
    </xf>
    <xf numFmtId="0" fontId="33" fillId="0" borderId="104" xfId="171" applyFont="1" applyBorder="1" applyAlignment="1">
      <alignment horizontal="left" vertical="center"/>
      <protection/>
    </xf>
    <xf numFmtId="0" fontId="0" fillId="0" borderId="15" xfId="171" applyFont="1" applyBorder="1" applyAlignment="1">
      <alignment horizontal="left"/>
      <protection/>
    </xf>
    <xf numFmtId="0" fontId="83" fillId="0" borderId="0" xfId="112" applyFont="1" applyAlignment="1" applyProtection="1">
      <alignment/>
      <protection/>
    </xf>
    <xf numFmtId="0" fontId="0" fillId="0" borderId="0" xfId="171">
      <alignment/>
      <protection/>
    </xf>
    <xf numFmtId="0" fontId="0" fillId="0" borderId="16" xfId="171" applyBorder="1" applyAlignment="1">
      <alignment horizontal="left"/>
      <protection/>
    </xf>
    <xf numFmtId="0" fontId="0" fillId="0" borderId="17" xfId="171" applyFont="1" applyBorder="1" applyAlignment="1">
      <alignment horizontal="left"/>
      <protection/>
    </xf>
    <xf numFmtId="0" fontId="0" fillId="0" borderId="18" xfId="171" applyBorder="1" applyAlignment="1">
      <alignment horizontal="left"/>
      <protection/>
    </xf>
    <xf numFmtId="0" fontId="0" fillId="0" borderId="22" xfId="171" applyBorder="1" applyAlignment="1">
      <alignment horizontal="left"/>
      <protection/>
    </xf>
    <xf numFmtId="0" fontId="25" fillId="0" borderId="14" xfId="171" applyFont="1" applyBorder="1" applyAlignment="1">
      <alignment horizontal="left"/>
      <protection/>
    </xf>
    <xf numFmtId="0" fontId="25" fillId="0" borderId="29" xfId="171" applyFont="1" applyBorder="1" applyAlignment="1">
      <alignment horizontal="left"/>
      <protection/>
    </xf>
    <xf numFmtId="0" fontId="30" fillId="0" borderId="43" xfId="171" applyFont="1" applyBorder="1" applyAlignment="1">
      <alignment horizontal="left" shrinkToFit="1"/>
      <protection/>
    </xf>
    <xf numFmtId="0" fontId="29" fillId="0" borderId="104" xfId="171" applyFont="1" applyBorder="1" applyAlignment="1">
      <alignment horizontal="left" vertical="center"/>
      <protection/>
    </xf>
    <xf numFmtId="0" fontId="25" fillId="0" borderId="38" xfId="171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3" fontId="0" fillId="0" borderId="22" xfId="0" applyNumberFormat="1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7" fillId="0" borderId="104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9" xfId="0" applyFont="1" applyBorder="1" applyAlignment="1">
      <alignment/>
    </xf>
    <xf numFmtId="0" fontId="19" fillId="0" borderId="104" xfId="0" applyFont="1" applyBorder="1" applyAlignment="1">
      <alignment/>
    </xf>
    <xf numFmtId="0" fontId="0" fillId="0" borderId="17" xfId="175" applyFont="1" applyBorder="1" applyAlignment="1">
      <alignment/>
      <protection/>
    </xf>
    <xf numFmtId="0" fontId="31" fillId="0" borderId="18" xfId="112" applyNumberFormat="1" applyFont="1" applyFill="1" applyBorder="1" applyAlignment="1" applyProtection="1">
      <alignment/>
      <protection/>
    </xf>
    <xf numFmtId="3" fontId="0" fillId="0" borderId="22" xfId="175" applyNumberFormat="1" applyFont="1" applyBorder="1" applyAlignment="1">
      <alignment horizontal="center"/>
      <protection/>
    </xf>
    <xf numFmtId="0" fontId="26" fillId="0" borderId="13" xfId="175" applyFont="1" applyBorder="1" applyAlignment="1">
      <alignment horizontal="center"/>
      <protection/>
    </xf>
    <xf numFmtId="0" fontId="37" fillId="35" borderId="104" xfId="175" applyFont="1" applyFill="1" applyBorder="1" applyAlignment="1">
      <alignment horizontal="center" vertical="center"/>
      <protection/>
    </xf>
    <xf numFmtId="0" fontId="19" fillId="36" borderId="104" xfId="175" applyFont="1" applyFill="1" applyBorder="1" applyAlignment="1">
      <alignment/>
      <protection/>
    </xf>
    <xf numFmtId="0" fontId="30" fillId="0" borderId="0" xfId="0" applyFont="1" applyBorder="1" applyAlignment="1">
      <alignment wrapText="1"/>
    </xf>
    <xf numFmtId="3" fontId="0" fillId="0" borderId="22" xfId="0" applyNumberFormat="1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19" fillId="0" borderId="104" xfId="0" applyFont="1" applyBorder="1" applyAlignment="1">
      <alignment/>
    </xf>
    <xf numFmtId="0" fontId="19" fillId="0" borderId="104" xfId="0" applyFont="1" applyBorder="1" applyAlignment="1">
      <alignment horizontal="center"/>
    </xf>
    <xf numFmtId="0" fontId="49" fillId="0" borderId="18" xfId="112" applyNumberFormat="1" applyFont="1" applyFill="1" applyBorder="1" applyAlignment="1" applyProtection="1">
      <alignment/>
      <protection/>
    </xf>
    <xf numFmtId="1" fontId="45" fillId="27" borderId="0" xfId="172" applyNumberFormat="1" applyFont="1" applyFill="1" applyBorder="1" applyAlignment="1">
      <alignment horizontal="center" vertical="center"/>
      <protection/>
    </xf>
    <xf numFmtId="1" fontId="45" fillId="27" borderId="89" xfId="172" applyNumberFormat="1" applyFont="1" applyFill="1" applyBorder="1" applyAlignment="1">
      <alignment horizontal="center" vertical="center"/>
      <protection/>
    </xf>
  </cellXfs>
  <cellStyles count="250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2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3" xfId="25"/>
    <cellStyle name="20 % – Zvýraznění3 2" xfId="26"/>
    <cellStyle name="20 % – Zvýraznění3 2 2" xfId="27"/>
    <cellStyle name="20 % – Zvýraznění3 2 3" xfId="28"/>
    <cellStyle name="20 % – Zvýraznění3 3" xfId="29"/>
    <cellStyle name="20 % – Zvýraznění4" xfId="30"/>
    <cellStyle name="20 % – Zvýraznění4 2" xfId="31"/>
    <cellStyle name="20 % – Zvýraznění4 2 2" xfId="32"/>
    <cellStyle name="20 % – Zvýraznění4 2 3" xfId="33"/>
    <cellStyle name="20 % – Zvýraznění4 3" xfId="34"/>
    <cellStyle name="20 % – Zvýraznění5" xfId="35"/>
    <cellStyle name="20 % – Zvýraznění5 2" xfId="36"/>
    <cellStyle name="20 % – Zvýraznění5 2 2" xfId="37"/>
    <cellStyle name="20 % – Zvýraznění5 2 3" xfId="38"/>
    <cellStyle name="20 % – Zvýraznění5 3" xfId="39"/>
    <cellStyle name="20 % – Zvýraznění6" xfId="40"/>
    <cellStyle name="20 % – Zvýraznění6 2" xfId="41"/>
    <cellStyle name="20 % – Zvýraznění6 2 2" xfId="42"/>
    <cellStyle name="20 % – Zvýraznění6 2 3" xfId="43"/>
    <cellStyle name="20 % – Zvýraznění6 3" xfId="44"/>
    <cellStyle name="40 % – Zvýraznění1" xfId="45"/>
    <cellStyle name="40 % – Zvýraznění1 2" xfId="46"/>
    <cellStyle name="40 % – Zvýraznění1 2 2" xfId="47"/>
    <cellStyle name="40 % – Zvýraznění1 2 3" xfId="48"/>
    <cellStyle name="40 % – Zvýraznění1 3" xfId="49"/>
    <cellStyle name="40 % – Zvýraznění2" xfId="50"/>
    <cellStyle name="40 % – Zvýraznění2 2" xfId="51"/>
    <cellStyle name="40 % – Zvýraznění2 2 2" xfId="52"/>
    <cellStyle name="40 % – Zvýraznění2 2 3" xfId="53"/>
    <cellStyle name="40 % – Zvýraznění2 3" xfId="54"/>
    <cellStyle name="40 % – Zvýraznění3" xfId="55"/>
    <cellStyle name="40 % – Zvýraznění3 2" xfId="56"/>
    <cellStyle name="40 % – Zvýraznění3 2 2" xfId="57"/>
    <cellStyle name="40 % – Zvýraznění3 2 3" xfId="58"/>
    <cellStyle name="40 % – Zvýraznění3 3" xfId="59"/>
    <cellStyle name="40 % – Zvýraznění4" xfId="60"/>
    <cellStyle name="40 % – Zvýraznění4 2" xfId="61"/>
    <cellStyle name="40 % – Zvýraznění4 2 2" xfId="62"/>
    <cellStyle name="40 % – Zvýraznění4 2 3" xfId="63"/>
    <cellStyle name="40 % – Zvýraznění4 3" xfId="64"/>
    <cellStyle name="40 % – Zvýraznění5" xfId="65"/>
    <cellStyle name="40 % – Zvýraznění5 2" xfId="66"/>
    <cellStyle name="40 % – Zvýraznění5 2 2" xfId="67"/>
    <cellStyle name="40 % – Zvýraznění5 2 3" xfId="68"/>
    <cellStyle name="40 % – Zvýraznění5 3" xfId="69"/>
    <cellStyle name="40 % – Zvýraznění6" xfId="70"/>
    <cellStyle name="40 % – Zvýraznění6 2" xfId="71"/>
    <cellStyle name="40 % – Zvýraznění6 2 2" xfId="72"/>
    <cellStyle name="40 % – Zvýraznění6 2 3" xfId="73"/>
    <cellStyle name="40 % – Zvýraznění6 3" xfId="74"/>
    <cellStyle name="60 % – Zvýraznění1" xfId="75"/>
    <cellStyle name="60 % – Zvýraznění1 2" xfId="76"/>
    <cellStyle name="60 % – Zvýraznění1 2 2" xfId="77"/>
    <cellStyle name="60 % – Zvýraznění1 2 3" xfId="78"/>
    <cellStyle name="60 % – Zvýraznění1 3" xfId="79"/>
    <cellStyle name="60 % – Zvýraznění2" xfId="80"/>
    <cellStyle name="60 % – Zvýraznění2 2" xfId="81"/>
    <cellStyle name="60 % – Zvýraznění2 2 2" xfId="82"/>
    <cellStyle name="60 % – Zvýraznění2 2 3" xfId="83"/>
    <cellStyle name="60 % – Zvýraznění2 3" xfId="84"/>
    <cellStyle name="60 % – Zvýraznění3" xfId="85"/>
    <cellStyle name="60 % – Zvýraznění3 2" xfId="86"/>
    <cellStyle name="60 % – Zvýraznění3 2 2" xfId="87"/>
    <cellStyle name="60 % – Zvýraznění3 2 3" xfId="88"/>
    <cellStyle name="60 % – Zvýraznění3 3" xfId="89"/>
    <cellStyle name="60 % – Zvýraznění4" xfId="90"/>
    <cellStyle name="60 % – Zvýraznění4 2" xfId="91"/>
    <cellStyle name="60 % – Zvýraznění4 2 2" xfId="92"/>
    <cellStyle name="60 % – Zvýraznění4 2 3" xfId="93"/>
    <cellStyle name="60 % – Zvýraznění4 3" xfId="94"/>
    <cellStyle name="60 % – Zvýraznění5" xfId="95"/>
    <cellStyle name="60 % – Zvýraznění5 2" xfId="96"/>
    <cellStyle name="60 % – Zvýraznění5 2 2" xfId="97"/>
    <cellStyle name="60 % – Zvýraznění5 2 3" xfId="98"/>
    <cellStyle name="60 % – Zvýraznění5 3" xfId="99"/>
    <cellStyle name="60 % – Zvýraznění6" xfId="100"/>
    <cellStyle name="60 % – Zvýraznění6 2" xfId="101"/>
    <cellStyle name="60 % – Zvýraznění6 2 2" xfId="102"/>
    <cellStyle name="60 % – Zvýraznění6 2 3" xfId="103"/>
    <cellStyle name="60 % – Zvýraznění6 3" xfId="104"/>
    <cellStyle name="Celkem" xfId="105"/>
    <cellStyle name="Celkem 2" xfId="106"/>
    <cellStyle name="Celkem 2 2" xfId="107"/>
    <cellStyle name="Celkem 2 3" xfId="108"/>
    <cellStyle name="Celkem 3" xfId="109"/>
    <cellStyle name="Comma" xfId="110"/>
    <cellStyle name="Comma [0]" xfId="111"/>
    <cellStyle name="Hyperlink" xfId="112"/>
    <cellStyle name="Chybně" xfId="113"/>
    <cellStyle name="Chybně 2" xfId="114"/>
    <cellStyle name="Chybně 2 2" xfId="115"/>
    <cellStyle name="Chybně 2 3" xfId="116"/>
    <cellStyle name="Chybně 3" xfId="117"/>
    <cellStyle name="Kontrolní buňka" xfId="118"/>
    <cellStyle name="Kontrolní buňka 2" xfId="119"/>
    <cellStyle name="Kontrolní buňka 2 2" xfId="120"/>
    <cellStyle name="Kontrolní buňka 2 3" xfId="121"/>
    <cellStyle name="Kontrolní buňka 3" xfId="122"/>
    <cellStyle name="Currency" xfId="123"/>
    <cellStyle name="Currency [0]" xfId="124"/>
    <cellStyle name="Nadpis 1" xfId="125"/>
    <cellStyle name="Nadpis 1 2" xfId="126"/>
    <cellStyle name="Nadpis 1 2 2" xfId="127"/>
    <cellStyle name="Nadpis 1 2 3" xfId="128"/>
    <cellStyle name="Nadpis 1 3" xfId="129"/>
    <cellStyle name="Nadpis 2" xfId="130"/>
    <cellStyle name="Nadpis 2 2" xfId="131"/>
    <cellStyle name="Nadpis 2 2 2" xfId="132"/>
    <cellStyle name="Nadpis 2 2 3" xfId="133"/>
    <cellStyle name="Nadpis 2 3" xfId="134"/>
    <cellStyle name="Nadpis 3" xfId="135"/>
    <cellStyle name="Nadpis 3 2" xfId="136"/>
    <cellStyle name="Nadpis 3 2 2" xfId="137"/>
    <cellStyle name="Nadpis 3 2 3" xfId="138"/>
    <cellStyle name="Nadpis 3 3" xfId="139"/>
    <cellStyle name="Nadpis 4" xfId="140"/>
    <cellStyle name="Nadpis 4 2" xfId="141"/>
    <cellStyle name="Nadpis 4 2 2" xfId="142"/>
    <cellStyle name="Nadpis 4 2 3" xfId="143"/>
    <cellStyle name="Nadpis 4 3" xfId="144"/>
    <cellStyle name="Název" xfId="145"/>
    <cellStyle name="Název 2" xfId="146"/>
    <cellStyle name="Název 2 2" xfId="147"/>
    <cellStyle name="Název 2 3" xfId="148"/>
    <cellStyle name="Název 3" xfId="149"/>
    <cellStyle name="Neutrální" xfId="150"/>
    <cellStyle name="Neutrální 2" xfId="151"/>
    <cellStyle name="Neutrální 2 2" xfId="152"/>
    <cellStyle name="Neutrální 2 3" xfId="153"/>
    <cellStyle name="Neutrální 3" xfId="154"/>
    <cellStyle name="normální 10" xfId="155"/>
    <cellStyle name="normální 11" xfId="156"/>
    <cellStyle name="normální 11 2" xfId="157"/>
    <cellStyle name="normální 11 3" xfId="158"/>
    <cellStyle name="normální 11 4" xfId="159"/>
    <cellStyle name="normální 11 5" xfId="160"/>
    <cellStyle name="normální 12" xfId="161"/>
    <cellStyle name="normální 13" xfId="162"/>
    <cellStyle name="normální 13 2" xfId="163"/>
    <cellStyle name="normální 13 3" xfId="164"/>
    <cellStyle name="normální 14" xfId="165"/>
    <cellStyle name="normální 15" xfId="166"/>
    <cellStyle name="normální 16" xfId="167"/>
    <cellStyle name="normální 17" xfId="168"/>
    <cellStyle name="normální 18" xfId="169"/>
    <cellStyle name="normální 19" xfId="170"/>
    <cellStyle name="normální 2" xfId="171"/>
    <cellStyle name="normální 2 2" xfId="172"/>
    <cellStyle name="normální 2 3" xfId="173"/>
    <cellStyle name="normální 20" xfId="174"/>
    <cellStyle name="normální 3" xfId="175"/>
    <cellStyle name="normální 3 10" xfId="176"/>
    <cellStyle name="normální 3 2" xfId="177"/>
    <cellStyle name="normální 3 3" xfId="178"/>
    <cellStyle name="normální 3 4" xfId="179"/>
    <cellStyle name="normální 3 5" xfId="180"/>
    <cellStyle name="normální 3 6" xfId="181"/>
    <cellStyle name="normální 3 7" xfId="182"/>
    <cellStyle name="normální 3 8" xfId="183"/>
    <cellStyle name="normální 3 9" xfId="184"/>
    <cellStyle name="normální 4" xfId="185"/>
    <cellStyle name="normální 5" xfId="186"/>
    <cellStyle name="normální 6" xfId="187"/>
    <cellStyle name="normální 7" xfId="188"/>
    <cellStyle name="normální 8" xfId="189"/>
    <cellStyle name="normální 9" xfId="190"/>
    <cellStyle name="normální_List1" xfId="191"/>
    <cellStyle name="Poznámka" xfId="192"/>
    <cellStyle name="Poznámka 2" xfId="193"/>
    <cellStyle name="Poznámka 2 2" xfId="194"/>
    <cellStyle name="Poznámka 2 3" xfId="195"/>
    <cellStyle name="Poznámka 3" xfId="196"/>
    <cellStyle name="Percent" xfId="197"/>
    <cellStyle name="Propojená buňka" xfId="198"/>
    <cellStyle name="Propojená buňka 2" xfId="199"/>
    <cellStyle name="Propojená buňka 2 2" xfId="200"/>
    <cellStyle name="Propojená buňka 2 3" xfId="201"/>
    <cellStyle name="Propojená buňka 3" xfId="202"/>
    <cellStyle name="Followed Hyperlink" xfId="203"/>
    <cellStyle name="Správně" xfId="204"/>
    <cellStyle name="Správně 2" xfId="205"/>
    <cellStyle name="Správně 2 2" xfId="206"/>
    <cellStyle name="Správně 2 3" xfId="207"/>
    <cellStyle name="Správně 3" xfId="208"/>
    <cellStyle name="Text upozornění" xfId="209"/>
    <cellStyle name="Text upozornění 2" xfId="210"/>
    <cellStyle name="Text upozornění 2 2" xfId="211"/>
    <cellStyle name="Text upozornění 2 3" xfId="212"/>
    <cellStyle name="Text upozornění 3" xfId="213"/>
    <cellStyle name="Vstup" xfId="214"/>
    <cellStyle name="Vstup 2" xfId="215"/>
    <cellStyle name="Vstup 2 2" xfId="216"/>
    <cellStyle name="Vstup 2 3" xfId="217"/>
    <cellStyle name="Vstup 3" xfId="218"/>
    <cellStyle name="Výpočet" xfId="219"/>
    <cellStyle name="Výpočet 2" xfId="220"/>
    <cellStyle name="Výpočet 2 2" xfId="221"/>
    <cellStyle name="Výpočet 2 3" xfId="222"/>
    <cellStyle name="Výpočet 3" xfId="223"/>
    <cellStyle name="Výstup" xfId="224"/>
    <cellStyle name="Výstup 2" xfId="225"/>
    <cellStyle name="Výstup 2 2" xfId="226"/>
    <cellStyle name="Výstup 2 3" xfId="227"/>
    <cellStyle name="Výstup 3" xfId="228"/>
    <cellStyle name="Vysvětlující text" xfId="229"/>
    <cellStyle name="Vysvětlující text 2" xfId="230"/>
    <cellStyle name="Vysvětlující text 2 2" xfId="231"/>
    <cellStyle name="Vysvětlující text 2 3" xfId="232"/>
    <cellStyle name="Vysvětlující text 3" xfId="233"/>
    <cellStyle name="Zvýraznění 1" xfId="234"/>
    <cellStyle name="Zvýraznění 1 2" xfId="235"/>
    <cellStyle name="Zvýraznění 1 2 2" xfId="236"/>
    <cellStyle name="Zvýraznění 1 2 3" xfId="237"/>
    <cellStyle name="Zvýraznění 1 3" xfId="238"/>
    <cellStyle name="Zvýraznění 2" xfId="239"/>
    <cellStyle name="Zvýraznění 2 2" xfId="240"/>
    <cellStyle name="Zvýraznění 2 2 2" xfId="241"/>
    <cellStyle name="Zvýraznění 2 2 3" xfId="242"/>
    <cellStyle name="Zvýraznění 2 3" xfId="243"/>
    <cellStyle name="Zvýraznění 3" xfId="244"/>
    <cellStyle name="Zvýraznění 3 2" xfId="245"/>
    <cellStyle name="Zvýraznění 3 2 2" xfId="246"/>
    <cellStyle name="Zvýraznění 3 2 3" xfId="247"/>
    <cellStyle name="Zvýraznění 3 3" xfId="248"/>
    <cellStyle name="Zvýraznění 4" xfId="249"/>
    <cellStyle name="Zvýraznění 4 2" xfId="250"/>
    <cellStyle name="Zvýraznění 4 2 2" xfId="251"/>
    <cellStyle name="Zvýraznění 4 2 3" xfId="252"/>
    <cellStyle name="Zvýraznění 4 3" xfId="253"/>
    <cellStyle name="Zvýraznění 5" xfId="254"/>
    <cellStyle name="Zvýraznění 5 2" xfId="255"/>
    <cellStyle name="Zvýraznění 5 2 2" xfId="256"/>
    <cellStyle name="Zvýraznění 5 2 3" xfId="257"/>
    <cellStyle name="Zvýraznění 5 3" xfId="258"/>
    <cellStyle name="Zvýraznění 6" xfId="259"/>
    <cellStyle name="Zvýraznění 6 2" xfId="260"/>
    <cellStyle name="Zvýraznění 6 2 2" xfId="261"/>
    <cellStyle name="Zvýraznění 6 2 3" xfId="262"/>
    <cellStyle name="Zvýraznění 6 3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.resler@seznam.cz" TargetMode="External" /><Relationship Id="rId2" Type="http://schemas.openxmlformats.org/officeDocument/2006/relationships/hyperlink" Target="mailto:musilp20@seznam.cz" TargetMode="Externa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Babas.D@seznam.cz" TargetMode="External" /><Relationship Id="rId2" Type="http://schemas.openxmlformats.org/officeDocument/2006/relationships/hyperlink" Target="mailto:martin.neoral@centrum.cz" TargetMode="External" /><Relationship Id="rId3" Type="http://schemas.openxmlformats.org/officeDocument/2006/relationships/hyperlink" Target="mailto:micias@seznam.cz" TargetMode="External" /><Relationship Id="rId4" Type="http://schemas.openxmlformats.org/officeDocument/2006/relationships/hyperlink" Target="mailto:ready123@seznam.cz" TargetMode="External" /><Relationship Id="rId5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plundrat@seznam.cz" TargetMode="External" /><Relationship Id="rId2" Type="http://schemas.openxmlformats.org/officeDocument/2006/relationships/hyperlink" Target="mailto:mkeprta@email.cz" TargetMode="Externa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domca.kacer@seznam.cz" TargetMode="External" /><Relationship Id="rId2" Type="http://schemas.openxmlformats.org/officeDocument/2006/relationships/hyperlink" Target="mailto:maresji@email.cz" TargetMode="Externa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msponar@seznam.cz" TargetMode="External" /><Relationship Id="rId2" Type="http://schemas.openxmlformats.org/officeDocument/2006/relationships/hyperlink" Target="mailto:sj91@seznam.cz" TargetMode="Externa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pachl.tomas.9@seznam.cz" TargetMode="External" /><Relationship Id="rId2" Type="http://schemas.openxmlformats.org/officeDocument/2006/relationships/hyperlink" Target="mailto:vitek.brejsa@seznam.cz" TargetMode="External" /><Relationship Id="rId3" Type="http://schemas.openxmlformats.org/officeDocument/2006/relationships/hyperlink" Target="mailto:marsikm@centrum.cz" TargetMode="External" /><Relationship Id="rId4" Type="http://schemas.openxmlformats.org/officeDocument/2006/relationships/hyperlink" Target="mailto:SilaKarel@seznam.cz" TargetMode="External" /><Relationship Id="rId5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arel.steinmetz@gmail.com" TargetMode="External" /><Relationship Id="rId2" Type="http://schemas.openxmlformats.org/officeDocument/2006/relationships/hyperlink" Target="mailto:soukup.michal19@gmail.com" TargetMode="Externa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nuget@nuget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iserovar@soma.cz" TargetMode="External" /><Relationship Id="rId2" Type="http://schemas.openxmlformats.org/officeDocument/2006/relationships/hyperlink" Target="mailto:fiserova@soma.c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achl.tomas.9@seznam.cz" TargetMode="External" /><Relationship Id="rId2" Type="http://schemas.openxmlformats.org/officeDocument/2006/relationships/hyperlink" Target="mailto:vitek.brejsa@seznam.cz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udina@exsolution.cz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PageLayoutView="0" workbookViewId="0" topLeftCell="A91">
      <selection activeCell="M103" sqref="M103"/>
    </sheetView>
  </sheetViews>
  <sheetFormatPr defaultColWidth="15.25390625" defaultRowHeight="12.75"/>
  <cols>
    <col min="1" max="1" width="5.625" style="36" customWidth="1"/>
    <col min="2" max="2" width="7.125" style="184" customWidth="1"/>
    <col min="3" max="3" width="4.125" style="41" customWidth="1"/>
    <col min="4" max="4" width="12.125" style="36" customWidth="1"/>
    <col min="5" max="5" width="0.875" style="36" customWidth="1"/>
    <col min="6" max="6" width="12.875" style="36" customWidth="1"/>
    <col min="7" max="7" width="6.00390625" style="41" customWidth="1"/>
    <col min="8" max="8" width="3.875" style="36" customWidth="1"/>
    <col min="9" max="9" width="5.875" style="36" customWidth="1"/>
    <col min="10" max="10" width="6.625" style="187" customWidth="1"/>
    <col min="11" max="11" width="3.375" style="197" customWidth="1"/>
    <col min="12" max="12" width="1.875" style="187" customWidth="1"/>
    <col min="13" max="13" width="3.75390625" style="201" customWidth="1"/>
    <col min="14" max="14" width="23.125" style="36" customWidth="1"/>
    <col min="15" max="16384" width="15.25390625" style="36" customWidth="1"/>
  </cols>
  <sheetData>
    <row r="1" spans="1:13" ht="12.75">
      <c r="A1" s="36">
        <f aca="true" t="shared" si="0" ref="A1:A32">C1</f>
        <v>1</v>
      </c>
      <c r="B1" s="184" t="s">
        <v>204</v>
      </c>
      <c r="C1" s="41">
        <v>1</v>
      </c>
      <c r="D1" s="36" t="s">
        <v>192</v>
      </c>
      <c r="E1" s="36" t="s">
        <v>9</v>
      </c>
      <c r="F1" s="36" t="s">
        <v>193</v>
      </c>
      <c r="G1" s="195" t="s">
        <v>207</v>
      </c>
      <c r="H1" s="36" t="s">
        <v>146</v>
      </c>
      <c r="I1" s="186" t="s">
        <v>532</v>
      </c>
      <c r="J1" s="188">
        <v>0.7083333333333334</v>
      </c>
      <c r="K1" s="197">
        <v>4</v>
      </c>
      <c r="L1" s="187" t="s">
        <v>9</v>
      </c>
      <c r="M1" s="201">
        <v>5</v>
      </c>
    </row>
    <row r="2" spans="1:13" ht="12.75">
      <c r="A2" s="36">
        <f t="shared" si="0"/>
        <v>2</v>
      </c>
      <c r="B2" s="184" t="s">
        <v>204</v>
      </c>
      <c r="C2" s="41">
        <v>2</v>
      </c>
      <c r="D2" s="36" t="s">
        <v>194</v>
      </c>
      <c r="E2" s="36" t="s">
        <v>9</v>
      </c>
      <c r="F2" s="36" t="s">
        <v>195</v>
      </c>
      <c r="G2" s="195" t="s">
        <v>207</v>
      </c>
      <c r="H2" s="36" t="s">
        <v>146</v>
      </c>
      <c r="I2" s="36" t="s">
        <v>532</v>
      </c>
      <c r="J2" s="188">
        <v>0.7708333333333334</v>
      </c>
      <c r="K2" s="197">
        <v>14</v>
      </c>
      <c r="L2" s="187" t="s">
        <v>9</v>
      </c>
      <c r="M2" s="201">
        <v>4</v>
      </c>
    </row>
    <row r="3" spans="1:13" ht="12.75">
      <c r="A3" s="36">
        <f t="shared" si="0"/>
        <v>3</v>
      </c>
      <c r="B3" s="184" t="s">
        <v>204</v>
      </c>
      <c r="C3" s="41">
        <v>3</v>
      </c>
      <c r="D3" s="36" t="s">
        <v>199</v>
      </c>
      <c r="E3" s="36" t="s">
        <v>9</v>
      </c>
      <c r="F3" s="36" t="s">
        <v>198</v>
      </c>
      <c r="G3" s="196" t="s">
        <v>208</v>
      </c>
      <c r="H3" s="36" t="s">
        <v>146</v>
      </c>
      <c r="I3" s="36" t="s">
        <v>532</v>
      </c>
      <c r="J3" s="188">
        <v>0.8333333333333334</v>
      </c>
      <c r="K3" s="197">
        <v>8</v>
      </c>
      <c r="L3" s="187" t="s">
        <v>9</v>
      </c>
      <c r="M3" s="201">
        <v>7</v>
      </c>
    </row>
    <row r="4" spans="1:13" ht="12.75">
      <c r="A4" s="36">
        <f t="shared" si="0"/>
        <v>4</v>
      </c>
      <c r="B4" s="184" t="s">
        <v>204</v>
      </c>
      <c r="C4" s="41">
        <v>4</v>
      </c>
      <c r="D4" s="36" t="s">
        <v>105</v>
      </c>
      <c r="E4" s="36" t="s">
        <v>9</v>
      </c>
      <c r="F4" s="36" t="s">
        <v>103</v>
      </c>
      <c r="G4" s="202" t="s">
        <v>201</v>
      </c>
      <c r="H4" s="36" t="s">
        <v>149</v>
      </c>
      <c r="I4" s="36" t="s">
        <v>533</v>
      </c>
      <c r="J4" s="188">
        <v>0.8333333333333334</v>
      </c>
      <c r="K4" s="197">
        <v>1</v>
      </c>
      <c r="L4" s="187" t="s">
        <v>9</v>
      </c>
      <c r="M4" s="201">
        <v>8</v>
      </c>
    </row>
    <row r="5" spans="1:13" ht="12.75">
      <c r="A5" s="36">
        <f t="shared" si="0"/>
        <v>5</v>
      </c>
      <c r="B5" s="184" t="s">
        <v>204</v>
      </c>
      <c r="C5" s="41">
        <v>5</v>
      </c>
      <c r="D5" s="36" t="s">
        <v>205</v>
      </c>
      <c r="E5" s="36" t="s">
        <v>9</v>
      </c>
      <c r="F5" s="36" t="s">
        <v>104</v>
      </c>
      <c r="G5" s="202" t="s">
        <v>201</v>
      </c>
      <c r="H5" s="36" t="s">
        <v>147</v>
      </c>
      <c r="I5" s="36" t="s">
        <v>534</v>
      </c>
      <c r="J5" s="188">
        <v>0.8333333333333334</v>
      </c>
      <c r="K5" s="197">
        <v>6</v>
      </c>
      <c r="L5" s="187" t="s">
        <v>9</v>
      </c>
      <c r="M5" s="201">
        <v>5</v>
      </c>
    </row>
    <row r="6" spans="1:13" ht="12.75">
      <c r="A6" s="36">
        <f t="shared" si="0"/>
        <v>6</v>
      </c>
      <c r="B6" s="184" t="s">
        <v>204</v>
      </c>
      <c r="C6" s="41">
        <v>6</v>
      </c>
      <c r="D6" s="36" t="s">
        <v>191</v>
      </c>
      <c r="E6" s="36" t="s">
        <v>9</v>
      </c>
      <c r="F6" s="36" t="s">
        <v>192</v>
      </c>
      <c r="G6" s="195" t="s">
        <v>203</v>
      </c>
      <c r="H6" s="36" t="s">
        <v>181</v>
      </c>
      <c r="I6" s="36" t="s">
        <v>185</v>
      </c>
      <c r="J6" s="188">
        <v>0.6666666666666666</v>
      </c>
      <c r="K6" s="197">
        <v>7</v>
      </c>
      <c r="L6" s="187" t="s">
        <v>9</v>
      </c>
      <c r="M6" s="201">
        <v>8</v>
      </c>
    </row>
    <row r="7" spans="1:13" ht="12.75">
      <c r="A7" s="36">
        <f t="shared" si="0"/>
        <v>7</v>
      </c>
      <c r="B7" s="184" t="s">
        <v>204</v>
      </c>
      <c r="C7" s="41">
        <v>7</v>
      </c>
      <c r="D7" s="36" t="s">
        <v>193</v>
      </c>
      <c r="E7" s="36" t="s">
        <v>9</v>
      </c>
      <c r="F7" s="36" t="s">
        <v>194</v>
      </c>
      <c r="G7" s="195" t="s">
        <v>203</v>
      </c>
      <c r="H7" s="36" t="s">
        <v>181</v>
      </c>
      <c r="I7" s="36" t="s">
        <v>185</v>
      </c>
      <c r="J7" s="188">
        <v>0.7291666666666666</v>
      </c>
      <c r="K7" s="197">
        <v>6</v>
      </c>
      <c r="L7" s="187" t="s">
        <v>9</v>
      </c>
      <c r="M7" s="201">
        <v>10</v>
      </c>
    </row>
    <row r="8" spans="1:13" ht="12.75">
      <c r="A8" s="36">
        <f t="shared" si="0"/>
        <v>8</v>
      </c>
      <c r="B8" s="184" t="s">
        <v>204</v>
      </c>
      <c r="C8" s="41">
        <v>8</v>
      </c>
      <c r="D8" s="36" t="s">
        <v>105</v>
      </c>
      <c r="E8" s="36" t="s">
        <v>9</v>
      </c>
      <c r="F8" s="36" t="s">
        <v>200</v>
      </c>
      <c r="G8" s="202" t="s">
        <v>201</v>
      </c>
      <c r="H8" s="36" t="s">
        <v>181</v>
      </c>
      <c r="I8" s="36" t="s">
        <v>185</v>
      </c>
      <c r="J8" s="188">
        <v>0.7916666666666666</v>
      </c>
      <c r="K8" s="197">
        <v>12</v>
      </c>
      <c r="L8" s="187" t="s">
        <v>9</v>
      </c>
      <c r="M8" s="201">
        <v>2</v>
      </c>
    </row>
    <row r="9" spans="1:13" ht="12.75">
      <c r="A9" s="36">
        <f t="shared" si="0"/>
        <v>9</v>
      </c>
      <c r="B9" s="184" t="s">
        <v>204</v>
      </c>
      <c r="C9" s="41">
        <v>9</v>
      </c>
      <c r="D9" s="36" t="s">
        <v>197</v>
      </c>
      <c r="E9" s="36" t="s">
        <v>9</v>
      </c>
      <c r="F9" s="36" t="s">
        <v>199</v>
      </c>
      <c r="G9" s="196" t="s">
        <v>202</v>
      </c>
      <c r="H9" s="36" t="s">
        <v>181</v>
      </c>
      <c r="I9" s="36" t="s">
        <v>185</v>
      </c>
      <c r="J9" s="188">
        <v>0.8541666666666666</v>
      </c>
      <c r="K9" s="197">
        <v>5</v>
      </c>
      <c r="L9" s="187" t="s">
        <v>9</v>
      </c>
      <c r="M9" s="201">
        <v>12</v>
      </c>
    </row>
    <row r="10" spans="1:13" ht="12.75">
      <c r="A10" s="36">
        <f t="shared" si="0"/>
        <v>10</v>
      </c>
      <c r="B10" s="184" t="s">
        <v>204</v>
      </c>
      <c r="C10" s="41">
        <v>10</v>
      </c>
      <c r="D10" s="36" t="s">
        <v>196</v>
      </c>
      <c r="E10" s="36" t="s">
        <v>9</v>
      </c>
      <c r="F10" s="36" t="s">
        <v>171</v>
      </c>
      <c r="G10" s="196" t="s">
        <v>202</v>
      </c>
      <c r="H10" s="36" t="s">
        <v>148</v>
      </c>
      <c r="I10" s="36" t="s">
        <v>186</v>
      </c>
      <c r="J10" s="188">
        <v>0.75</v>
      </c>
      <c r="K10" s="197">
        <v>10</v>
      </c>
      <c r="L10" s="187" t="s">
        <v>9</v>
      </c>
      <c r="M10" s="201">
        <v>8</v>
      </c>
    </row>
    <row r="11" spans="1:13" ht="12.75">
      <c r="A11" s="36">
        <f t="shared" si="0"/>
        <v>11</v>
      </c>
      <c r="B11" s="184" t="s">
        <v>204</v>
      </c>
      <c r="C11" s="41">
        <v>11</v>
      </c>
      <c r="D11" s="36" t="s">
        <v>103</v>
      </c>
      <c r="E11" s="36" t="s">
        <v>9</v>
      </c>
      <c r="F11" s="36" t="s">
        <v>205</v>
      </c>
      <c r="G11" s="202" t="s">
        <v>201</v>
      </c>
      <c r="H11" s="36" t="s">
        <v>148</v>
      </c>
      <c r="I11" s="36" t="s">
        <v>186</v>
      </c>
      <c r="J11" s="188">
        <v>0.8125</v>
      </c>
      <c r="K11" s="197">
        <v>4</v>
      </c>
      <c r="L11" s="187" t="s">
        <v>9</v>
      </c>
      <c r="M11" s="201">
        <v>3</v>
      </c>
    </row>
    <row r="12" spans="1:13" ht="12.75">
      <c r="A12" s="36">
        <f t="shared" si="0"/>
        <v>12</v>
      </c>
      <c r="B12" s="184" t="s">
        <v>204</v>
      </c>
      <c r="C12" s="41">
        <v>12</v>
      </c>
      <c r="D12" s="36" t="s">
        <v>198</v>
      </c>
      <c r="E12" s="36" t="s">
        <v>9</v>
      </c>
      <c r="F12" s="36" t="s">
        <v>197</v>
      </c>
      <c r="G12" s="196" t="s">
        <v>202</v>
      </c>
      <c r="H12" s="36" t="s">
        <v>145</v>
      </c>
      <c r="I12" s="36" t="s">
        <v>187</v>
      </c>
      <c r="J12" s="188">
        <v>0.7083333333333334</v>
      </c>
      <c r="K12" s="197">
        <v>3</v>
      </c>
      <c r="L12" s="187" t="s">
        <v>9</v>
      </c>
      <c r="M12" s="201">
        <v>7</v>
      </c>
    </row>
    <row r="13" spans="1:13" ht="12.75">
      <c r="A13" s="36">
        <f t="shared" si="0"/>
        <v>13</v>
      </c>
      <c r="B13" s="184" t="s">
        <v>204</v>
      </c>
      <c r="C13" s="41">
        <v>13</v>
      </c>
      <c r="D13" s="36" t="s">
        <v>104</v>
      </c>
      <c r="E13" s="36" t="s">
        <v>9</v>
      </c>
      <c r="F13" s="36" t="s">
        <v>105</v>
      </c>
      <c r="G13" s="202" t="s">
        <v>201</v>
      </c>
      <c r="H13" s="36" t="s">
        <v>145</v>
      </c>
      <c r="I13" s="36" t="s">
        <v>187</v>
      </c>
      <c r="J13" s="188">
        <v>0.7708333333333334</v>
      </c>
      <c r="K13" s="197">
        <v>4</v>
      </c>
      <c r="L13" s="187" t="s">
        <v>9</v>
      </c>
      <c r="M13" s="201">
        <v>4</v>
      </c>
    </row>
    <row r="14" spans="1:13" ht="12.75">
      <c r="A14" s="36">
        <f t="shared" si="0"/>
        <v>14</v>
      </c>
      <c r="B14" s="184" t="s">
        <v>204</v>
      </c>
      <c r="C14" s="41">
        <v>14</v>
      </c>
      <c r="D14" s="36" t="s">
        <v>195</v>
      </c>
      <c r="E14" s="36" t="s">
        <v>9</v>
      </c>
      <c r="F14" s="36" t="s">
        <v>191</v>
      </c>
      <c r="G14" s="195" t="s">
        <v>203</v>
      </c>
      <c r="H14" s="36" t="s">
        <v>145</v>
      </c>
      <c r="I14" s="36" t="s">
        <v>187</v>
      </c>
      <c r="J14" s="188">
        <v>0.8333333333333334</v>
      </c>
      <c r="K14" s="197">
        <v>9</v>
      </c>
      <c r="L14" s="187" t="s">
        <v>9</v>
      </c>
      <c r="M14" s="201">
        <v>8</v>
      </c>
    </row>
    <row r="15" spans="1:13" ht="12.75">
      <c r="A15" s="36">
        <f t="shared" si="0"/>
        <v>15</v>
      </c>
      <c r="B15" s="184" t="s">
        <v>204</v>
      </c>
      <c r="C15" s="41">
        <v>15</v>
      </c>
      <c r="D15" s="36" t="s">
        <v>199</v>
      </c>
      <c r="E15" s="36" t="s">
        <v>9</v>
      </c>
      <c r="F15" s="36" t="s">
        <v>196</v>
      </c>
      <c r="G15" s="196" t="s">
        <v>202</v>
      </c>
      <c r="H15" s="36" t="s">
        <v>146</v>
      </c>
      <c r="I15" s="40" t="s">
        <v>188</v>
      </c>
      <c r="J15" s="188">
        <v>0.7083333333333334</v>
      </c>
      <c r="K15" s="197">
        <v>5</v>
      </c>
      <c r="L15" s="187" t="s">
        <v>9</v>
      </c>
      <c r="M15" s="201">
        <v>9</v>
      </c>
    </row>
    <row r="16" spans="1:13" ht="12.75">
      <c r="A16" s="36">
        <f t="shared" si="0"/>
        <v>16</v>
      </c>
      <c r="B16" s="184" t="s">
        <v>204</v>
      </c>
      <c r="C16" s="41">
        <v>16</v>
      </c>
      <c r="D16" s="36" t="s">
        <v>200</v>
      </c>
      <c r="E16" s="36" t="s">
        <v>9</v>
      </c>
      <c r="F16" s="36" t="s">
        <v>103</v>
      </c>
      <c r="G16" s="202" t="s">
        <v>201</v>
      </c>
      <c r="H16" s="36" t="s">
        <v>146</v>
      </c>
      <c r="I16" s="36" t="s">
        <v>188</v>
      </c>
      <c r="J16" s="188">
        <v>0.7708333333333334</v>
      </c>
      <c r="K16" s="197">
        <v>3</v>
      </c>
      <c r="L16" s="187" t="s">
        <v>9</v>
      </c>
      <c r="M16" s="201">
        <v>11</v>
      </c>
    </row>
    <row r="17" spans="1:13" ht="12.75">
      <c r="A17" s="36">
        <f t="shared" si="0"/>
        <v>17</v>
      </c>
      <c r="B17" s="184" t="s">
        <v>204</v>
      </c>
      <c r="C17" s="41">
        <v>17</v>
      </c>
      <c r="D17" s="36" t="s">
        <v>194</v>
      </c>
      <c r="E17" s="36" t="s">
        <v>9</v>
      </c>
      <c r="F17" s="36" t="s">
        <v>192</v>
      </c>
      <c r="G17" s="195" t="s">
        <v>203</v>
      </c>
      <c r="H17" s="36" t="s">
        <v>146</v>
      </c>
      <c r="I17" s="36" t="s">
        <v>188</v>
      </c>
      <c r="J17" s="188">
        <v>0.8333333333333334</v>
      </c>
      <c r="K17" s="197">
        <v>9</v>
      </c>
      <c r="L17" s="187" t="s">
        <v>9</v>
      </c>
      <c r="M17" s="201">
        <v>7</v>
      </c>
    </row>
    <row r="18" spans="1:13" ht="12.75">
      <c r="A18" s="36">
        <f t="shared" si="0"/>
        <v>18</v>
      </c>
      <c r="B18" s="184" t="s">
        <v>204</v>
      </c>
      <c r="C18" s="41">
        <v>18</v>
      </c>
      <c r="D18" s="36" t="s">
        <v>195</v>
      </c>
      <c r="E18" s="36" t="s">
        <v>9</v>
      </c>
      <c r="F18" s="36" t="s">
        <v>193</v>
      </c>
      <c r="G18" s="195" t="s">
        <v>203</v>
      </c>
      <c r="H18" s="36" t="s">
        <v>149</v>
      </c>
      <c r="I18" s="36" t="s">
        <v>189</v>
      </c>
      <c r="J18" s="188">
        <v>0.8333333333333334</v>
      </c>
      <c r="K18" s="197">
        <v>4</v>
      </c>
      <c r="L18" s="187" t="s">
        <v>9</v>
      </c>
      <c r="M18" s="201">
        <v>4</v>
      </c>
    </row>
    <row r="19" spans="1:13" ht="12.75">
      <c r="A19" s="36">
        <f t="shared" si="0"/>
        <v>19</v>
      </c>
      <c r="B19" s="184" t="s">
        <v>204</v>
      </c>
      <c r="C19" s="41">
        <v>19</v>
      </c>
      <c r="D19" s="36" t="s">
        <v>171</v>
      </c>
      <c r="E19" s="36" t="s">
        <v>9</v>
      </c>
      <c r="F19" s="36" t="s">
        <v>197</v>
      </c>
      <c r="G19" s="196" t="s">
        <v>202</v>
      </c>
      <c r="H19" s="36" t="s">
        <v>147</v>
      </c>
      <c r="I19" s="36" t="s">
        <v>450</v>
      </c>
      <c r="J19" s="188">
        <v>0.8333333333333334</v>
      </c>
      <c r="K19" s="197">
        <v>7</v>
      </c>
      <c r="L19" s="187" t="s">
        <v>9</v>
      </c>
      <c r="M19" s="201">
        <v>9</v>
      </c>
    </row>
    <row r="20" spans="1:13" ht="12.75">
      <c r="A20" s="36">
        <f t="shared" si="0"/>
        <v>20</v>
      </c>
      <c r="B20" s="184" t="s">
        <v>204</v>
      </c>
      <c r="C20" s="41">
        <v>20</v>
      </c>
      <c r="D20" s="203" t="s">
        <v>199</v>
      </c>
      <c r="E20" s="203" t="s">
        <v>9</v>
      </c>
      <c r="F20" s="203" t="s">
        <v>196</v>
      </c>
      <c r="G20" s="196" t="s">
        <v>202</v>
      </c>
      <c r="H20" s="203" t="s">
        <v>181</v>
      </c>
      <c r="I20" s="36" t="s">
        <v>451</v>
      </c>
      <c r="J20" s="188">
        <v>0.7291666666666666</v>
      </c>
      <c r="K20" s="197">
        <v>8</v>
      </c>
      <c r="L20" s="187" t="s">
        <v>9</v>
      </c>
      <c r="M20" s="201">
        <v>11</v>
      </c>
    </row>
    <row r="21" spans="1:13" ht="12.75">
      <c r="A21" s="36">
        <f t="shared" si="0"/>
        <v>21</v>
      </c>
      <c r="B21" s="184" t="s">
        <v>204</v>
      </c>
      <c r="C21" s="41">
        <v>21</v>
      </c>
      <c r="D21" s="36" t="s">
        <v>104</v>
      </c>
      <c r="E21" s="36" t="s">
        <v>9</v>
      </c>
      <c r="F21" s="36" t="s">
        <v>200</v>
      </c>
      <c r="G21" s="202" t="s">
        <v>201</v>
      </c>
      <c r="H21" s="36" t="s">
        <v>181</v>
      </c>
      <c r="I21" s="187" t="s">
        <v>451</v>
      </c>
      <c r="J21" s="188">
        <v>0.7916666666666666</v>
      </c>
      <c r="K21" s="197">
        <v>10</v>
      </c>
      <c r="L21" s="187" t="s">
        <v>9</v>
      </c>
      <c r="M21" s="201">
        <v>6</v>
      </c>
    </row>
    <row r="22" spans="1:13" ht="12.75">
      <c r="A22" s="36">
        <f t="shared" si="0"/>
        <v>22</v>
      </c>
      <c r="B22" s="184" t="s">
        <v>204</v>
      </c>
      <c r="C22" s="41">
        <v>22</v>
      </c>
      <c r="D22" s="36" t="s">
        <v>192</v>
      </c>
      <c r="E22" s="36" t="s">
        <v>9</v>
      </c>
      <c r="F22" s="36" t="s">
        <v>195</v>
      </c>
      <c r="G22" s="195" t="s">
        <v>203</v>
      </c>
      <c r="H22" s="36" t="s">
        <v>148</v>
      </c>
      <c r="I22" s="36" t="s">
        <v>452</v>
      </c>
      <c r="J22" s="188">
        <v>0.75</v>
      </c>
      <c r="K22" s="197">
        <v>7</v>
      </c>
      <c r="L22" s="187" t="s">
        <v>9</v>
      </c>
      <c r="M22" s="201">
        <v>9</v>
      </c>
    </row>
    <row r="23" spans="1:13" ht="12.75">
      <c r="A23" s="36">
        <f t="shared" si="0"/>
        <v>23</v>
      </c>
      <c r="B23" s="184" t="s">
        <v>204</v>
      </c>
      <c r="C23" s="41">
        <v>23</v>
      </c>
      <c r="D23" s="203" t="s">
        <v>192</v>
      </c>
      <c r="E23" s="203" t="s">
        <v>9</v>
      </c>
      <c r="F23" s="203" t="s">
        <v>193</v>
      </c>
      <c r="G23" s="195" t="s">
        <v>203</v>
      </c>
      <c r="H23" s="203" t="s">
        <v>145</v>
      </c>
      <c r="I23" s="187" t="s">
        <v>453</v>
      </c>
      <c r="J23" s="188">
        <v>0.75</v>
      </c>
      <c r="K23" s="197">
        <v>9</v>
      </c>
      <c r="L23" s="187" t="s">
        <v>9</v>
      </c>
      <c r="M23" s="201">
        <v>5</v>
      </c>
    </row>
    <row r="24" spans="1:13" ht="12.75">
      <c r="A24" s="36">
        <f t="shared" si="0"/>
        <v>24</v>
      </c>
      <c r="B24" s="184" t="s">
        <v>204</v>
      </c>
      <c r="C24" s="41">
        <v>24</v>
      </c>
      <c r="D24" s="36" t="s">
        <v>171</v>
      </c>
      <c r="E24" s="36" t="s">
        <v>9</v>
      </c>
      <c r="F24" s="36" t="s">
        <v>199</v>
      </c>
      <c r="G24" s="196" t="s">
        <v>202</v>
      </c>
      <c r="H24" s="36" t="s">
        <v>146</v>
      </c>
      <c r="I24" s="36" t="s">
        <v>454</v>
      </c>
      <c r="J24" s="188">
        <v>0.5416666666666666</v>
      </c>
      <c r="K24" s="197">
        <v>6</v>
      </c>
      <c r="L24" s="187" t="s">
        <v>9</v>
      </c>
      <c r="M24" s="201">
        <v>6</v>
      </c>
    </row>
    <row r="25" spans="1:13" ht="12.75">
      <c r="A25" s="36">
        <f t="shared" si="0"/>
        <v>25</v>
      </c>
      <c r="B25" s="184" t="s">
        <v>204</v>
      </c>
      <c r="C25" s="41">
        <v>25</v>
      </c>
      <c r="D25" s="203" t="s">
        <v>198</v>
      </c>
      <c r="E25" s="203" t="s">
        <v>9</v>
      </c>
      <c r="F25" s="203" t="s">
        <v>197</v>
      </c>
      <c r="G25" s="196" t="s">
        <v>202</v>
      </c>
      <c r="H25" s="36" t="s">
        <v>146</v>
      </c>
      <c r="I25" s="36" t="s">
        <v>454</v>
      </c>
      <c r="J25" s="188">
        <v>0.6041666666666666</v>
      </c>
      <c r="K25" s="197">
        <v>8</v>
      </c>
      <c r="L25" s="187" t="s">
        <v>9</v>
      </c>
      <c r="M25" s="201">
        <v>7</v>
      </c>
    </row>
    <row r="26" spans="1:13" ht="12.75">
      <c r="A26" s="36">
        <f t="shared" si="0"/>
        <v>26</v>
      </c>
      <c r="B26" s="184" t="s">
        <v>204</v>
      </c>
      <c r="C26" s="41">
        <v>26</v>
      </c>
      <c r="D26" s="203" t="s">
        <v>105</v>
      </c>
      <c r="E26" s="203" t="s">
        <v>9</v>
      </c>
      <c r="F26" s="203" t="s">
        <v>103</v>
      </c>
      <c r="G26" s="202" t="s">
        <v>201</v>
      </c>
      <c r="H26" s="36" t="s">
        <v>146</v>
      </c>
      <c r="I26" s="36" t="s">
        <v>454</v>
      </c>
      <c r="J26" s="188">
        <v>0.6666666666666666</v>
      </c>
      <c r="K26" s="197">
        <v>3</v>
      </c>
      <c r="L26" s="187" t="s">
        <v>9</v>
      </c>
      <c r="M26" s="201">
        <v>7</v>
      </c>
    </row>
    <row r="27" spans="1:13" ht="12.75">
      <c r="A27" s="36">
        <f t="shared" si="0"/>
        <v>27</v>
      </c>
      <c r="B27" s="184" t="s">
        <v>204</v>
      </c>
      <c r="C27" s="41">
        <v>27</v>
      </c>
      <c r="D27" s="36" t="s">
        <v>200</v>
      </c>
      <c r="E27" s="36" t="s">
        <v>9</v>
      </c>
      <c r="F27" s="36" t="s">
        <v>205</v>
      </c>
      <c r="G27" s="202" t="s">
        <v>201</v>
      </c>
      <c r="H27" s="36" t="s">
        <v>146</v>
      </c>
      <c r="I27" s="36" t="s">
        <v>454</v>
      </c>
      <c r="J27" s="188">
        <v>0.7291666666666666</v>
      </c>
      <c r="K27" s="197">
        <v>1</v>
      </c>
      <c r="L27" s="187" t="s">
        <v>9</v>
      </c>
      <c r="M27" s="201">
        <v>9</v>
      </c>
    </row>
    <row r="28" spans="1:13" ht="12.75">
      <c r="A28" s="36">
        <f t="shared" si="0"/>
        <v>28</v>
      </c>
      <c r="B28" s="184" t="s">
        <v>204</v>
      </c>
      <c r="C28" s="41">
        <v>28</v>
      </c>
      <c r="D28" s="36" t="s">
        <v>191</v>
      </c>
      <c r="E28" s="36" t="s">
        <v>9</v>
      </c>
      <c r="F28" s="36" t="s">
        <v>194</v>
      </c>
      <c r="G28" s="195" t="s">
        <v>203</v>
      </c>
      <c r="H28" s="36" t="s">
        <v>146</v>
      </c>
      <c r="I28" s="36" t="s">
        <v>454</v>
      </c>
      <c r="J28" s="188">
        <v>0.7916666666666666</v>
      </c>
      <c r="K28" s="197">
        <v>2</v>
      </c>
      <c r="L28" s="187" t="s">
        <v>9</v>
      </c>
      <c r="M28" s="201">
        <v>14</v>
      </c>
    </row>
    <row r="29" spans="1:13" ht="12.75">
      <c r="A29" s="36">
        <f t="shared" si="0"/>
        <v>29</v>
      </c>
      <c r="B29" s="184" t="s">
        <v>204</v>
      </c>
      <c r="C29" s="41">
        <v>29</v>
      </c>
      <c r="D29" s="36" t="s">
        <v>205</v>
      </c>
      <c r="E29" s="36" t="s">
        <v>9</v>
      </c>
      <c r="F29" s="506" t="s">
        <v>105</v>
      </c>
      <c r="G29" s="202" t="s">
        <v>201</v>
      </c>
      <c r="H29" s="187" t="s">
        <v>149</v>
      </c>
      <c r="I29" s="651" t="s">
        <v>458</v>
      </c>
      <c r="J29" s="188">
        <v>0.8541666666666666</v>
      </c>
      <c r="K29" s="197">
        <v>12</v>
      </c>
      <c r="L29" s="187" t="s">
        <v>9</v>
      </c>
      <c r="M29" s="201">
        <v>4</v>
      </c>
    </row>
    <row r="30" spans="1:13" ht="12.75">
      <c r="A30" s="36">
        <f t="shared" si="0"/>
        <v>30</v>
      </c>
      <c r="B30" s="184" t="s">
        <v>204</v>
      </c>
      <c r="C30" s="41">
        <v>30</v>
      </c>
      <c r="D30" s="36" t="s">
        <v>103</v>
      </c>
      <c r="E30" s="36" t="s">
        <v>9</v>
      </c>
      <c r="F30" s="36" t="s">
        <v>104</v>
      </c>
      <c r="G30" s="202" t="s">
        <v>201</v>
      </c>
      <c r="H30" s="36" t="s">
        <v>147</v>
      </c>
      <c r="I30" s="36" t="s">
        <v>455</v>
      </c>
      <c r="J30" s="188">
        <v>0.7291666666666666</v>
      </c>
      <c r="K30" s="197">
        <v>10</v>
      </c>
      <c r="L30" s="187" t="s">
        <v>9</v>
      </c>
      <c r="M30" s="201">
        <v>6</v>
      </c>
    </row>
    <row r="31" spans="1:13" ht="12.75">
      <c r="A31" s="36">
        <f t="shared" si="0"/>
        <v>31</v>
      </c>
      <c r="B31" s="184" t="s">
        <v>204</v>
      </c>
      <c r="C31" s="41">
        <v>31</v>
      </c>
      <c r="D31" s="36" t="s">
        <v>193</v>
      </c>
      <c r="E31" s="36" t="s">
        <v>9</v>
      </c>
      <c r="F31" s="36" t="s">
        <v>191</v>
      </c>
      <c r="G31" s="195" t="s">
        <v>203</v>
      </c>
      <c r="H31" s="187" t="s">
        <v>147</v>
      </c>
      <c r="I31" s="36" t="s">
        <v>455</v>
      </c>
      <c r="J31" s="188">
        <v>0.8541666666666666</v>
      </c>
      <c r="K31" s="197">
        <v>4</v>
      </c>
      <c r="L31" s="187" t="s">
        <v>9</v>
      </c>
      <c r="M31" s="201">
        <v>6</v>
      </c>
    </row>
    <row r="32" spans="1:13" ht="12.75">
      <c r="A32" s="36">
        <f t="shared" si="0"/>
        <v>32</v>
      </c>
      <c r="B32" s="184" t="s">
        <v>204</v>
      </c>
      <c r="C32" s="41">
        <v>32</v>
      </c>
      <c r="D32" s="203" t="s">
        <v>194</v>
      </c>
      <c r="E32" s="203" t="s">
        <v>9</v>
      </c>
      <c r="F32" s="203" t="s">
        <v>195</v>
      </c>
      <c r="G32" s="195" t="s">
        <v>203</v>
      </c>
      <c r="H32" s="203" t="s">
        <v>206</v>
      </c>
      <c r="I32" s="36" t="s">
        <v>456</v>
      </c>
      <c r="J32" s="188">
        <v>0.875</v>
      </c>
      <c r="K32" s="197">
        <v>15</v>
      </c>
      <c r="L32" s="187" t="s">
        <v>9</v>
      </c>
      <c r="M32" s="201">
        <v>6</v>
      </c>
    </row>
    <row r="33" spans="1:13" ht="12.75">
      <c r="A33" s="36">
        <f aca="true" t="shared" si="1" ref="A33:A64">C33</f>
        <v>33</v>
      </c>
      <c r="B33" s="184" t="s">
        <v>204</v>
      </c>
      <c r="C33" s="41">
        <v>33</v>
      </c>
      <c r="D33" s="203" t="s">
        <v>171</v>
      </c>
      <c r="E33" s="203" t="s">
        <v>9</v>
      </c>
      <c r="F33" s="203" t="s">
        <v>197</v>
      </c>
      <c r="G33" s="196" t="s">
        <v>202</v>
      </c>
      <c r="H33" s="203" t="s">
        <v>181</v>
      </c>
      <c r="I33" s="36" t="s">
        <v>457</v>
      </c>
      <c r="J33" s="188">
        <v>0.8125</v>
      </c>
      <c r="K33" s="197">
        <v>9</v>
      </c>
      <c r="L33" s="187" t="s">
        <v>9</v>
      </c>
      <c r="M33" s="201">
        <v>12</v>
      </c>
    </row>
    <row r="34" spans="1:13" ht="12.75">
      <c r="A34" s="36">
        <f t="shared" si="1"/>
        <v>34</v>
      </c>
      <c r="B34" s="184" t="s">
        <v>204</v>
      </c>
      <c r="C34" s="41">
        <v>34</v>
      </c>
      <c r="D34" s="203" t="s">
        <v>104</v>
      </c>
      <c r="E34" s="203" t="s">
        <v>9</v>
      </c>
      <c r="F34" s="203" t="s">
        <v>200</v>
      </c>
      <c r="G34" s="202" t="s">
        <v>201</v>
      </c>
      <c r="H34" s="203" t="s">
        <v>181</v>
      </c>
      <c r="I34" s="36" t="s">
        <v>457</v>
      </c>
      <c r="J34" s="188">
        <v>0.875</v>
      </c>
      <c r="K34" s="197">
        <v>9</v>
      </c>
      <c r="L34" s="187" t="s">
        <v>9</v>
      </c>
      <c r="M34" s="201">
        <v>1</v>
      </c>
    </row>
    <row r="35" spans="1:13" ht="12.75">
      <c r="A35" s="36">
        <f t="shared" si="1"/>
        <v>35</v>
      </c>
      <c r="B35" s="184" t="s">
        <v>204</v>
      </c>
      <c r="C35" s="41">
        <v>35</v>
      </c>
      <c r="D35" s="203" t="s">
        <v>191</v>
      </c>
      <c r="E35" s="203" t="s">
        <v>9</v>
      </c>
      <c r="F35" s="203" t="s">
        <v>194</v>
      </c>
      <c r="G35" s="195" t="s">
        <v>203</v>
      </c>
      <c r="H35" s="203" t="s">
        <v>149</v>
      </c>
      <c r="I35" s="36" t="s">
        <v>484</v>
      </c>
      <c r="J35" s="188">
        <v>0.8333333333333334</v>
      </c>
      <c r="K35" s="197">
        <v>7</v>
      </c>
      <c r="L35" s="187" t="s">
        <v>9</v>
      </c>
      <c r="M35" s="201">
        <v>16</v>
      </c>
    </row>
    <row r="36" spans="1:13" ht="12.75">
      <c r="A36" s="36">
        <f t="shared" si="1"/>
        <v>36</v>
      </c>
      <c r="B36" s="184" t="s">
        <v>204</v>
      </c>
      <c r="C36" s="41">
        <v>36</v>
      </c>
      <c r="D36" s="203" t="s">
        <v>103</v>
      </c>
      <c r="E36" s="203" t="s">
        <v>9</v>
      </c>
      <c r="F36" s="203" t="s">
        <v>205</v>
      </c>
      <c r="G36" s="202" t="s">
        <v>201</v>
      </c>
      <c r="H36" s="203" t="s">
        <v>147</v>
      </c>
      <c r="I36" s="36" t="s">
        <v>488</v>
      </c>
      <c r="J36" s="188">
        <v>0.7291666666666666</v>
      </c>
      <c r="K36" s="197">
        <v>8</v>
      </c>
      <c r="L36" s="187" t="s">
        <v>9</v>
      </c>
      <c r="M36" s="201">
        <v>4</v>
      </c>
    </row>
    <row r="37" spans="1:13" ht="12.75">
      <c r="A37" s="36">
        <f t="shared" si="1"/>
        <v>37</v>
      </c>
      <c r="B37" s="184" t="s">
        <v>204</v>
      </c>
      <c r="C37" s="41">
        <v>37</v>
      </c>
      <c r="D37" s="616" t="s">
        <v>198</v>
      </c>
      <c r="E37" s="36" t="s">
        <v>9</v>
      </c>
      <c r="F37" s="36" t="s">
        <v>171</v>
      </c>
      <c r="G37" s="196" t="s">
        <v>202</v>
      </c>
      <c r="H37" s="36" t="s">
        <v>147</v>
      </c>
      <c r="I37" s="36" t="s">
        <v>488</v>
      </c>
      <c r="J37" s="188">
        <v>0.8541666666666666</v>
      </c>
      <c r="K37" s="197">
        <v>10</v>
      </c>
      <c r="L37" s="187" t="s">
        <v>9</v>
      </c>
      <c r="M37" s="201">
        <v>12</v>
      </c>
    </row>
    <row r="38" spans="1:13" ht="12.75">
      <c r="A38" s="36">
        <f t="shared" si="1"/>
        <v>38</v>
      </c>
      <c r="B38" s="184" t="s">
        <v>204</v>
      </c>
      <c r="C38" s="41">
        <v>38</v>
      </c>
      <c r="D38" s="203" t="s">
        <v>195</v>
      </c>
      <c r="E38" s="203" t="s">
        <v>9</v>
      </c>
      <c r="F38" s="203" t="s">
        <v>193</v>
      </c>
      <c r="G38" s="195" t="s">
        <v>203</v>
      </c>
      <c r="H38" s="203" t="s">
        <v>206</v>
      </c>
      <c r="I38" s="36" t="s">
        <v>493</v>
      </c>
      <c r="J38" s="188">
        <v>0.875</v>
      </c>
      <c r="K38" s="197">
        <v>12</v>
      </c>
      <c r="L38" s="187" t="s">
        <v>9</v>
      </c>
      <c r="M38" s="201">
        <v>8</v>
      </c>
    </row>
    <row r="39" spans="1:13" ht="12.75">
      <c r="A39" s="36">
        <f t="shared" si="1"/>
        <v>39</v>
      </c>
      <c r="B39" s="184" t="s">
        <v>204</v>
      </c>
      <c r="C39" s="41">
        <v>39</v>
      </c>
      <c r="D39" s="203" t="s">
        <v>105</v>
      </c>
      <c r="E39" s="203" t="s">
        <v>9</v>
      </c>
      <c r="F39" s="203" t="s">
        <v>200</v>
      </c>
      <c r="G39" s="202" t="s">
        <v>201</v>
      </c>
      <c r="H39" s="203" t="s">
        <v>181</v>
      </c>
      <c r="I39" s="36" t="s">
        <v>492</v>
      </c>
      <c r="J39" s="188">
        <v>0.8125</v>
      </c>
      <c r="K39" s="197">
        <v>11</v>
      </c>
      <c r="L39" s="187" t="s">
        <v>9</v>
      </c>
      <c r="M39" s="201">
        <v>1</v>
      </c>
    </row>
    <row r="40" spans="1:13" ht="12.75">
      <c r="A40" s="36">
        <f t="shared" si="1"/>
        <v>40</v>
      </c>
      <c r="B40" s="184" t="s">
        <v>204</v>
      </c>
      <c r="C40" s="41">
        <v>40</v>
      </c>
      <c r="D40" s="203" t="s">
        <v>205</v>
      </c>
      <c r="E40" s="203" t="s">
        <v>9</v>
      </c>
      <c r="F40" s="203" t="s">
        <v>104</v>
      </c>
      <c r="G40" s="202" t="s">
        <v>201</v>
      </c>
      <c r="H40" s="203" t="s">
        <v>181</v>
      </c>
      <c r="I40" s="36" t="s">
        <v>492</v>
      </c>
      <c r="J40" s="188">
        <v>0.875</v>
      </c>
      <c r="K40" s="197">
        <v>1</v>
      </c>
      <c r="L40" s="187" t="s">
        <v>9</v>
      </c>
      <c r="M40" s="201">
        <v>7</v>
      </c>
    </row>
    <row r="41" spans="1:13" ht="12.75">
      <c r="A41" s="36">
        <f t="shared" si="1"/>
        <v>41</v>
      </c>
      <c r="B41" s="184" t="s">
        <v>204</v>
      </c>
      <c r="C41" s="41">
        <v>41</v>
      </c>
      <c r="D41" s="203" t="s">
        <v>196</v>
      </c>
      <c r="E41" s="203" t="s">
        <v>9</v>
      </c>
      <c r="F41" s="203" t="s">
        <v>171</v>
      </c>
      <c r="G41" s="196" t="s">
        <v>202</v>
      </c>
      <c r="H41" s="203" t="s">
        <v>489</v>
      </c>
      <c r="I41" s="36" t="s">
        <v>490</v>
      </c>
      <c r="J41" s="188">
        <v>0.75</v>
      </c>
      <c r="K41" s="197">
        <v>9</v>
      </c>
      <c r="L41" s="187" t="s">
        <v>9</v>
      </c>
      <c r="M41" s="201">
        <v>7</v>
      </c>
    </row>
    <row r="42" spans="1:13" ht="12.75">
      <c r="A42" s="36">
        <f t="shared" si="1"/>
        <v>42</v>
      </c>
      <c r="B42" s="184" t="s">
        <v>204</v>
      </c>
      <c r="C42" s="41">
        <v>42</v>
      </c>
      <c r="D42" s="203" t="s">
        <v>191</v>
      </c>
      <c r="E42" s="203" t="s">
        <v>9</v>
      </c>
      <c r="F42" s="203" t="s">
        <v>192</v>
      </c>
      <c r="G42" s="195" t="s">
        <v>203</v>
      </c>
      <c r="H42" s="203" t="s">
        <v>148</v>
      </c>
      <c r="I42" s="36" t="s">
        <v>490</v>
      </c>
      <c r="J42" s="188">
        <v>0.8125</v>
      </c>
      <c r="K42" s="197">
        <v>6</v>
      </c>
      <c r="L42" s="187" t="s">
        <v>9</v>
      </c>
      <c r="M42" s="201">
        <v>16</v>
      </c>
    </row>
    <row r="43" spans="1:13" ht="12.75">
      <c r="A43" s="36">
        <f t="shared" si="1"/>
        <v>43</v>
      </c>
      <c r="B43" s="184" t="s">
        <v>204</v>
      </c>
      <c r="C43" s="41">
        <v>43</v>
      </c>
      <c r="D43" s="203" t="s">
        <v>199</v>
      </c>
      <c r="E43" s="203" t="s">
        <v>9</v>
      </c>
      <c r="F43" s="203" t="s">
        <v>198</v>
      </c>
      <c r="G43" s="196" t="s">
        <v>202</v>
      </c>
      <c r="H43" s="203" t="s">
        <v>145</v>
      </c>
      <c r="I43" s="36" t="s">
        <v>491</v>
      </c>
      <c r="J43" s="188">
        <v>0.6666666666666666</v>
      </c>
      <c r="K43" s="197">
        <v>6</v>
      </c>
      <c r="L43" s="187" t="s">
        <v>9</v>
      </c>
      <c r="M43" s="201">
        <v>7</v>
      </c>
    </row>
    <row r="44" spans="1:13" ht="12.75">
      <c r="A44" s="36">
        <f t="shared" si="1"/>
        <v>44</v>
      </c>
      <c r="B44" s="184" t="s">
        <v>204</v>
      </c>
      <c r="C44" s="41">
        <v>44</v>
      </c>
      <c r="D44" s="36" t="s">
        <v>196</v>
      </c>
      <c r="E44" s="36" t="s">
        <v>9</v>
      </c>
      <c r="F44" s="36" t="s">
        <v>198</v>
      </c>
      <c r="G44" s="196" t="s">
        <v>202</v>
      </c>
      <c r="H44" s="36" t="s">
        <v>146</v>
      </c>
      <c r="I44" s="187" t="s">
        <v>487</v>
      </c>
      <c r="J44" s="188">
        <v>0.5833333333333334</v>
      </c>
      <c r="K44" s="197">
        <v>17</v>
      </c>
      <c r="L44" s="187" t="s">
        <v>9</v>
      </c>
      <c r="M44" s="201">
        <v>3</v>
      </c>
    </row>
    <row r="45" spans="1:13" ht="12.75">
      <c r="A45" s="36">
        <f t="shared" si="1"/>
        <v>45</v>
      </c>
      <c r="B45" s="184" t="s">
        <v>204</v>
      </c>
      <c r="C45" s="41">
        <v>45</v>
      </c>
      <c r="D45" s="203" t="s">
        <v>200</v>
      </c>
      <c r="E45" s="203" t="s">
        <v>9</v>
      </c>
      <c r="F45" s="203" t="s">
        <v>205</v>
      </c>
      <c r="G45" s="202" t="s">
        <v>201</v>
      </c>
      <c r="H45" s="203" t="s">
        <v>146</v>
      </c>
      <c r="I45" s="36" t="s">
        <v>487</v>
      </c>
      <c r="J45" s="188">
        <v>0.7708333333333334</v>
      </c>
      <c r="K45" s="197">
        <v>1</v>
      </c>
      <c r="L45" s="187" t="s">
        <v>9</v>
      </c>
      <c r="M45" s="201">
        <v>7</v>
      </c>
    </row>
    <row r="46" spans="1:13" ht="12.75">
      <c r="A46" s="36">
        <f>C46</f>
        <v>46</v>
      </c>
      <c r="B46" s="184" t="s">
        <v>204</v>
      </c>
      <c r="C46" s="41">
        <v>46</v>
      </c>
      <c r="D46" s="203" t="s">
        <v>104</v>
      </c>
      <c r="E46" s="203" t="s">
        <v>9</v>
      </c>
      <c r="F46" s="203" t="s">
        <v>105</v>
      </c>
      <c r="G46" s="202" t="s">
        <v>201</v>
      </c>
      <c r="H46" s="203" t="s">
        <v>149</v>
      </c>
      <c r="I46" s="36" t="s">
        <v>495</v>
      </c>
      <c r="J46" s="188">
        <v>0.8333333333333334</v>
      </c>
      <c r="K46" s="197">
        <v>2</v>
      </c>
      <c r="L46" s="187" t="s">
        <v>9</v>
      </c>
      <c r="M46" s="201">
        <v>6</v>
      </c>
    </row>
    <row r="47" spans="1:13" ht="12.75">
      <c r="A47" s="36">
        <f t="shared" si="1"/>
        <v>47</v>
      </c>
      <c r="B47" s="184" t="s">
        <v>204</v>
      </c>
      <c r="C47" s="41">
        <v>47</v>
      </c>
      <c r="D47" s="203" t="s">
        <v>193</v>
      </c>
      <c r="E47" s="203" t="s">
        <v>9</v>
      </c>
      <c r="F47" s="203" t="s">
        <v>191</v>
      </c>
      <c r="G47" s="195" t="s">
        <v>203</v>
      </c>
      <c r="H47" s="203" t="s">
        <v>147</v>
      </c>
      <c r="I47" s="36" t="s">
        <v>497</v>
      </c>
      <c r="J47" s="188">
        <v>0.8333333333333334</v>
      </c>
      <c r="K47" s="197">
        <v>6</v>
      </c>
      <c r="L47" s="187" t="s">
        <v>9</v>
      </c>
      <c r="M47" s="201">
        <v>5</v>
      </c>
    </row>
    <row r="48" spans="1:13" ht="12.75">
      <c r="A48" s="36">
        <f t="shared" si="1"/>
        <v>48</v>
      </c>
      <c r="B48" s="184" t="s">
        <v>204</v>
      </c>
      <c r="C48" s="41">
        <v>48</v>
      </c>
      <c r="D48" s="616" t="s">
        <v>103</v>
      </c>
      <c r="E48" s="203" t="s">
        <v>9</v>
      </c>
      <c r="F48" s="203" t="s">
        <v>104</v>
      </c>
      <c r="G48" s="202" t="s">
        <v>201</v>
      </c>
      <c r="H48" s="187" t="s">
        <v>519</v>
      </c>
      <c r="I48" s="187" t="s">
        <v>520</v>
      </c>
      <c r="J48" s="188">
        <v>0.875</v>
      </c>
      <c r="K48" s="197">
        <v>11</v>
      </c>
      <c r="L48" s="187" t="s">
        <v>9</v>
      </c>
      <c r="M48" s="201">
        <v>3</v>
      </c>
    </row>
    <row r="49" spans="1:13" ht="12.75">
      <c r="A49" s="36">
        <f t="shared" si="1"/>
        <v>49</v>
      </c>
      <c r="B49" s="184" t="s">
        <v>204</v>
      </c>
      <c r="C49" s="41">
        <v>49</v>
      </c>
      <c r="D49" s="203" t="s">
        <v>200</v>
      </c>
      <c r="E49" s="203" t="s">
        <v>9</v>
      </c>
      <c r="F49" s="203" t="s">
        <v>103</v>
      </c>
      <c r="G49" s="202" t="s">
        <v>201</v>
      </c>
      <c r="H49" s="203" t="s">
        <v>181</v>
      </c>
      <c r="I49" s="36" t="s">
        <v>496</v>
      </c>
      <c r="J49" s="188">
        <v>0.8125</v>
      </c>
      <c r="K49" s="197">
        <v>3</v>
      </c>
      <c r="L49" s="187" t="s">
        <v>9</v>
      </c>
      <c r="M49" s="201">
        <v>17</v>
      </c>
    </row>
    <row r="50" spans="1:13" ht="12.75">
      <c r="A50" s="36">
        <f t="shared" si="1"/>
        <v>50</v>
      </c>
      <c r="B50" s="184" t="s">
        <v>204</v>
      </c>
      <c r="C50" s="41">
        <v>50</v>
      </c>
      <c r="D50" s="616" t="s">
        <v>193</v>
      </c>
      <c r="E50" s="203" t="s">
        <v>9</v>
      </c>
      <c r="F50" s="203" t="s">
        <v>194</v>
      </c>
      <c r="G50" s="195" t="s">
        <v>203</v>
      </c>
      <c r="H50" s="616" t="s">
        <v>181</v>
      </c>
      <c r="I50" s="187" t="s">
        <v>496</v>
      </c>
      <c r="J50" s="188">
        <v>0.875</v>
      </c>
      <c r="K50" s="197">
        <v>4</v>
      </c>
      <c r="L50" s="187" t="s">
        <v>9</v>
      </c>
      <c r="M50" s="201">
        <v>14</v>
      </c>
    </row>
    <row r="51" spans="1:13" ht="12.75">
      <c r="A51" s="36">
        <f t="shared" si="1"/>
        <v>51</v>
      </c>
      <c r="B51" s="184" t="s">
        <v>204</v>
      </c>
      <c r="C51" s="41">
        <v>51</v>
      </c>
      <c r="D51" s="36" t="s">
        <v>197</v>
      </c>
      <c r="E51" s="36" t="s">
        <v>9</v>
      </c>
      <c r="F51" s="36" t="s">
        <v>196</v>
      </c>
      <c r="G51" s="196" t="s">
        <v>202</v>
      </c>
      <c r="H51" s="36" t="s">
        <v>148</v>
      </c>
      <c r="I51" s="36" t="s">
        <v>485</v>
      </c>
      <c r="J51" s="188">
        <v>0.75</v>
      </c>
      <c r="K51" s="197">
        <v>3</v>
      </c>
      <c r="L51" s="187" t="s">
        <v>9</v>
      </c>
      <c r="M51" s="201">
        <v>4</v>
      </c>
    </row>
    <row r="52" spans="1:13" ht="12.75">
      <c r="A52" s="36">
        <f t="shared" si="1"/>
        <v>52</v>
      </c>
      <c r="B52" s="184" t="s">
        <v>204</v>
      </c>
      <c r="C52" s="41">
        <v>52</v>
      </c>
      <c r="D52" s="203" t="s">
        <v>198</v>
      </c>
      <c r="E52" s="203" t="s">
        <v>9</v>
      </c>
      <c r="F52" s="203" t="s">
        <v>171</v>
      </c>
      <c r="G52" s="196" t="s">
        <v>202</v>
      </c>
      <c r="H52" s="187" t="s">
        <v>148</v>
      </c>
      <c r="I52" s="36" t="s">
        <v>485</v>
      </c>
      <c r="J52" s="188">
        <v>0.8125</v>
      </c>
      <c r="K52" s="197">
        <v>4</v>
      </c>
      <c r="L52" s="187" t="s">
        <v>9</v>
      </c>
      <c r="M52" s="201">
        <v>7</v>
      </c>
    </row>
    <row r="53" spans="1:13" ht="12.75">
      <c r="A53" s="36">
        <f t="shared" si="1"/>
        <v>53</v>
      </c>
      <c r="B53" s="184" t="s">
        <v>204</v>
      </c>
      <c r="C53" s="41">
        <v>53</v>
      </c>
      <c r="D53" s="203" t="s">
        <v>192</v>
      </c>
      <c r="E53" s="203" t="s">
        <v>9</v>
      </c>
      <c r="F53" s="616" t="s">
        <v>195</v>
      </c>
      <c r="G53" s="195" t="s">
        <v>203</v>
      </c>
      <c r="H53" s="187" t="s">
        <v>526</v>
      </c>
      <c r="I53" s="36" t="s">
        <v>485</v>
      </c>
      <c r="J53" s="188">
        <v>0.875</v>
      </c>
      <c r="K53" s="197">
        <v>6</v>
      </c>
      <c r="L53" s="187" t="s">
        <v>9</v>
      </c>
      <c r="M53" s="201">
        <v>6</v>
      </c>
    </row>
    <row r="54" spans="1:13" ht="12.75">
      <c r="A54" s="36">
        <f t="shared" si="1"/>
        <v>54</v>
      </c>
      <c r="B54" s="184" t="s">
        <v>204</v>
      </c>
      <c r="C54" s="41">
        <v>54</v>
      </c>
      <c r="D54" s="203" t="s">
        <v>197</v>
      </c>
      <c r="E54" s="203" t="s">
        <v>9</v>
      </c>
      <c r="F54" s="203" t="s">
        <v>199</v>
      </c>
      <c r="G54" s="196" t="s">
        <v>202</v>
      </c>
      <c r="H54" s="203" t="s">
        <v>145</v>
      </c>
      <c r="I54" s="36" t="s">
        <v>486</v>
      </c>
      <c r="J54" s="188">
        <v>0.7708333333333334</v>
      </c>
      <c r="K54" s="197">
        <v>3</v>
      </c>
      <c r="L54" s="187" t="s">
        <v>9</v>
      </c>
      <c r="M54" s="201">
        <v>9</v>
      </c>
    </row>
    <row r="55" spans="1:13" ht="12.75">
      <c r="A55" s="36">
        <f t="shared" si="1"/>
        <v>55</v>
      </c>
      <c r="B55" s="184" t="s">
        <v>204</v>
      </c>
      <c r="C55" s="41">
        <v>55</v>
      </c>
      <c r="D55" s="203" t="s">
        <v>195</v>
      </c>
      <c r="E55" s="203" t="s">
        <v>9</v>
      </c>
      <c r="F55" s="203" t="s">
        <v>191</v>
      </c>
      <c r="G55" s="195" t="s">
        <v>203</v>
      </c>
      <c r="H55" s="187" t="s">
        <v>145</v>
      </c>
      <c r="I55" s="36" t="s">
        <v>486</v>
      </c>
      <c r="J55" s="188">
        <v>0.8333333333333334</v>
      </c>
      <c r="K55" s="197">
        <v>5</v>
      </c>
      <c r="L55" s="187" t="s">
        <v>9</v>
      </c>
      <c r="M55" s="201">
        <v>0</v>
      </c>
    </row>
    <row r="56" spans="1:13" ht="12.75">
      <c r="A56" s="36">
        <f t="shared" si="1"/>
        <v>56</v>
      </c>
      <c r="B56" s="184" t="s">
        <v>204</v>
      </c>
      <c r="C56" s="41">
        <v>56</v>
      </c>
      <c r="D56" s="203" t="s">
        <v>196</v>
      </c>
      <c r="E56" s="203" t="s">
        <v>9</v>
      </c>
      <c r="F56" s="203" t="s">
        <v>198</v>
      </c>
      <c r="G56" s="196" t="s">
        <v>202</v>
      </c>
      <c r="H56" s="203" t="s">
        <v>146</v>
      </c>
      <c r="I56" s="36" t="s">
        <v>494</v>
      </c>
      <c r="J56" s="691">
        <v>0.6875</v>
      </c>
      <c r="K56" s="197">
        <v>11</v>
      </c>
      <c r="L56" s="187" t="s">
        <v>9</v>
      </c>
      <c r="M56" s="201">
        <v>4</v>
      </c>
    </row>
    <row r="57" spans="1:13" ht="12.75">
      <c r="A57" s="36">
        <f t="shared" si="1"/>
        <v>57</v>
      </c>
      <c r="B57" s="184" t="s">
        <v>204</v>
      </c>
      <c r="C57" s="41">
        <v>57</v>
      </c>
      <c r="D57" s="203" t="s">
        <v>171</v>
      </c>
      <c r="E57" s="203" t="s">
        <v>9</v>
      </c>
      <c r="F57" s="203" t="s">
        <v>199</v>
      </c>
      <c r="G57" s="196" t="s">
        <v>202</v>
      </c>
      <c r="H57" s="203" t="s">
        <v>146</v>
      </c>
      <c r="I57" s="36" t="s">
        <v>494</v>
      </c>
      <c r="J57" s="691">
        <v>0.75</v>
      </c>
      <c r="K57" s="197">
        <v>7</v>
      </c>
      <c r="L57" s="187" t="s">
        <v>9</v>
      </c>
      <c r="M57" s="201">
        <v>9</v>
      </c>
    </row>
    <row r="58" spans="1:13" ht="12.75">
      <c r="A58" s="36">
        <f t="shared" si="1"/>
        <v>58</v>
      </c>
      <c r="B58" s="184" t="s">
        <v>204</v>
      </c>
      <c r="C58" s="41">
        <v>58</v>
      </c>
      <c r="D58" s="203" t="s">
        <v>194</v>
      </c>
      <c r="E58" s="203" t="s">
        <v>9</v>
      </c>
      <c r="F58" s="203" t="s">
        <v>192</v>
      </c>
      <c r="G58" s="195" t="s">
        <v>203</v>
      </c>
      <c r="H58" s="203" t="s">
        <v>146</v>
      </c>
      <c r="I58" s="36" t="s">
        <v>494</v>
      </c>
      <c r="J58" s="188">
        <v>0.8125</v>
      </c>
      <c r="K58" s="197">
        <v>6</v>
      </c>
      <c r="L58" s="187" t="s">
        <v>9</v>
      </c>
      <c r="M58" s="201">
        <v>8</v>
      </c>
    </row>
    <row r="59" spans="1:13" ht="12.75">
      <c r="A59" s="36">
        <f t="shared" si="1"/>
        <v>59</v>
      </c>
      <c r="B59" s="184" t="s">
        <v>204</v>
      </c>
      <c r="C59" s="41">
        <v>59</v>
      </c>
      <c r="D59" s="203" t="s">
        <v>205</v>
      </c>
      <c r="E59" s="203" t="s">
        <v>9</v>
      </c>
      <c r="F59" s="616" t="s">
        <v>105</v>
      </c>
      <c r="G59" s="202" t="s">
        <v>201</v>
      </c>
      <c r="H59" s="616" t="s">
        <v>146</v>
      </c>
      <c r="I59" s="616" t="s">
        <v>494</v>
      </c>
      <c r="J59" s="691">
        <v>0.875</v>
      </c>
      <c r="K59" s="197">
        <v>1</v>
      </c>
      <c r="L59" s="187" t="s">
        <v>9</v>
      </c>
      <c r="M59" s="201">
        <v>8</v>
      </c>
    </row>
    <row r="60" spans="1:13" ht="15">
      <c r="A60" s="36">
        <f t="shared" si="1"/>
        <v>60</v>
      </c>
      <c r="B60" s="184" t="s">
        <v>204</v>
      </c>
      <c r="C60" s="41">
        <v>60</v>
      </c>
      <c r="D60" s="713" t="s">
        <v>205</v>
      </c>
      <c r="E60" s="713"/>
      <c r="F60" s="713" t="s">
        <v>104</v>
      </c>
      <c r="G60" s="714" t="s">
        <v>527</v>
      </c>
      <c r="H60" s="713" t="s">
        <v>147</v>
      </c>
      <c r="I60" s="187" t="s">
        <v>528</v>
      </c>
      <c r="J60" s="188">
        <v>0.7291666666666666</v>
      </c>
      <c r="K60" s="197">
        <v>6</v>
      </c>
      <c r="L60" s="187" t="s">
        <v>9</v>
      </c>
      <c r="M60" s="201">
        <v>12</v>
      </c>
    </row>
    <row r="61" spans="1:13" ht="15">
      <c r="A61" s="36">
        <f t="shared" si="1"/>
        <v>61</v>
      </c>
      <c r="B61" s="184" t="s">
        <v>204</v>
      </c>
      <c r="C61" s="41">
        <v>61</v>
      </c>
      <c r="D61" s="708" t="s">
        <v>462</v>
      </c>
      <c r="E61" s="708"/>
      <c r="F61" s="708" t="s">
        <v>540</v>
      </c>
      <c r="G61" s="712" t="s">
        <v>529</v>
      </c>
      <c r="H61" s="203" t="s">
        <v>147</v>
      </c>
      <c r="I61" s="187" t="s">
        <v>528</v>
      </c>
      <c r="J61" s="188">
        <v>0.8541666666666666</v>
      </c>
      <c r="K61" s="197">
        <v>7</v>
      </c>
      <c r="L61" s="187" t="s">
        <v>9</v>
      </c>
      <c r="M61" s="201">
        <v>4</v>
      </c>
    </row>
    <row r="62" spans="1:13" ht="15">
      <c r="A62" s="36">
        <f t="shared" si="1"/>
        <v>62</v>
      </c>
      <c r="B62" s="184" t="s">
        <v>204</v>
      </c>
      <c r="C62" s="41">
        <v>62</v>
      </c>
      <c r="D62" s="722" t="s">
        <v>193</v>
      </c>
      <c r="E62" s="708"/>
      <c r="F62" s="708" t="s">
        <v>103</v>
      </c>
      <c r="G62" s="712" t="s">
        <v>529</v>
      </c>
      <c r="H62" s="73" t="s">
        <v>206</v>
      </c>
      <c r="I62" s="187" t="s">
        <v>544</v>
      </c>
      <c r="J62" s="188">
        <v>0.875</v>
      </c>
      <c r="K62" s="197">
        <v>8</v>
      </c>
      <c r="L62" s="187" t="s">
        <v>9</v>
      </c>
      <c r="M62" s="201">
        <v>5</v>
      </c>
    </row>
    <row r="63" spans="1:13" ht="15">
      <c r="A63" s="36">
        <f t="shared" si="1"/>
        <v>63</v>
      </c>
      <c r="B63" s="184" t="s">
        <v>204</v>
      </c>
      <c r="C63" s="41">
        <v>63</v>
      </c>
      <c r="D63" s="707" t="s">
        <v>195</v>
      </c>
      <c r="E63" s="707"/>
      <c r="F63" s="707" t="s">
        <v>194</v>
      </c>
      <c r="G63" s="712" t="s">
        <v>530</v>
      </c>
      <c r="H63" s="73" t="s">
        <v>181</v>
      </c>
      <c r="I63" s="187" t="s">
        <v>524</v>
      </c>
      <c r="J63" s="188">
        <v>0.75</v>
      </c>
      <c r="K63" s="197">
        <v>7</v>
      </c>
      <c r="L63" s="187" t="s">
        <v>9</v>
      </c>
      <c r="M63" s="201">
        <v>16</v>
      </c>
    </row>
    <row r="64" spans="1:13" ht="15">
      <c r="A64" s="36">
        <f t="shared" si="1"/>
        <v>64</v>
      </c>
      <c r="B64" s="184" t="s">
        <v>204</v>
      </c>
      <c r="C64" s="41">
        <v>64</v>
      </c>
      <c r="D64" s="713" t="s">
        <v>104</v>
      </c>
      <c r="E64" s="713"/>
      <c r="F64" s="713" t="s">
        <v>200</v>
      </c>
      <c r="G64" s="714" t="s">
        <v>527</v>
      </c>
      <c r="H64" s="713" t="s">
        <v>181</v>
      </c>
      <c r="I64" s="187" t="s">
        <v>524</v>
      </c>
      <c r="J64" s="188">
        <v>0.8125</v>
      </c>
      <c r="K64" s="197">
        <v>6</v>
      </c>
      <c r="L64" s="187" t="s">
        <v>9</v>
      </c>
      <c r="M64" s="201">
        <v>3</v>
      </c>
    </row>
    <row r="65" spans="1:13" ht="15">
      <c r="A65" s="36">
        <f aca="true" t="shared" si="2" ref="A65:A85">C65</f>
        <v>65</v>
      </c>
      <c r="B65" s="184" t="s">
        <v>204</v>
      </c>
      <c r="C65" s="41">
        <v>65</v>
      </c>
      <c r="D65" s="708" t="s">
        <v>103</v>
      </c>
      <c r="E65" s="708"/>
      <c r="F65" s="708" t="s">
        <v>171</v>
      </c>
      <c r="G65" s="712" t="s">
        <v>541</v>
      </c>
      <c r="H65" s="708" t="s">
        <v>181</v>
      </c>
      <c r="I65" s="187" t="s">
        <v>524</v>
      </c>
      <c r="J65" s="188">
        <v>0.875</v>
      </c>
      <c r="K65" s="197">
        <v>5</v>
      </c>
      <c r="L65" s="187" t="s">
        <v>9</v>
      </c>
      <c r="M65" s="201">
        <v>8</v>
      </c>
    </row>
    <row r="66" spans="1:13" ht="15">
      <c r="A66" s="36">
        <f t="shared" si="2"/>
        <v>66</v>
      </c>
      <c r="B66" s="184" t="s">
        <v>204</v>
      </c>
      <c r="C66" s="41">
        <v>66</v>
      </c>
      <c r="D66" s="713" t="s">
        <v>198</v>
      </c>
      <c r="E66" s="713"/>
      <c r="F66" s="713" t="s">
        <v>105</v>
      </c>
      <c r="G66" s="714" t="s">
        <v>527</v>
      </c>
      <c r="H66" s="713" t="s">
        <v>149</v>
      </c>
      <c r="I66" s="187" t="s">
        <v>545</v>
      </c>
      <c r="J66" s="188">
        <v>0.8333333333333334</v>
      </c>
      <c r="K66" s="197">
        <v>9</v>
      </c>
      <c r="L66" s="187" t="s">
        <v>9</v>
      </c>
      <c r="M66" s="201">
        <v>6</v>
      </c>
    </row>
    <row r="67" spans="1:13" ht="15">
      <c r="A67" s="36">
        <f t="shared" si="2"/>
        <v>67</v>
      </c>
      <c r="B67" s="184" t="s">
        <v>204</v>
      </c>
      <c r="C67" s="41">
        <v>67</v>
      </c>
      <c r="D67" s="708" t="s">
        <v>462</v>
      </c>
      <c r="E67" s="708"/>
      <c r="F67" s="708" t="s">
        <v>103</v>
      </c>
      <c r="G67" s="712" t="s">
        <v>541</v>
      </c>
      <c r="H67" s="708" t="s">
        <v>147</v>
      </c>
      <c r="I67" s="187" t="s">
        <v>546</v>
      </c>
      <c r="J67" s="188">
        <v>0.8541666666666666</v>
      </c>
      <c r="K67" s="197">
        <v>24</v>
      </c>
      <c r="L67" s="187" t="s">
        <v>9</v>
      </c>
      <c r="M67" s="201">
        <v>10</v>
      </c>
    </row>
    <row r="68" spans="1:13" ht="15">
      <c r="A68" s="36">
        <f t="shared" si="2"/>
        <v>68</v>
      </c>
      <c r="B68" s="184" t="s">
        <v>204</v>
      </c>
      <c r="C68" s="41">
        <v>68</v>
      </c>
      <c r="D68" s="708" t="s">
        <v>171</v>
      </c>
      <c r="E68" s="708"/>
      <c r="F68" s="708" t="s">
        <v>193</v>
      </c>
      <c r="G68" s="712" t="s">
        <v>541</v>
      </c>
      <c r="H68" s="708" t="s">
        <v>206</v>
      </c>
      <c r="I68" s="187" t="s">
        <v>547</v>
      </c>
      <c r="J68" s="188">
        <v>0.875</v>
      </c>
      <c r="K68" s="197">
        <v>6</v>
      </c>
      <c r="L68" s="187" t="s">
        <v>9</v>
      </c>
      <c r="M68" s="201">
        <v>8</v>
      </c>
    </row>
    <row r="69" spans="1:13" ht="15">
      <c r="A69" s="36">
        <f t="shared" si="2"/>
        <v>69</v>
      </c>
      <c r="B69" s="184" t="s">
        <v>204</v>
      </c>
      <c r="C69" s="41">
        <v>69</v>
      </c>
      <c r="D69" s="713" t="s">
        <v>200</v>
      </c>
      <c r="E69" s="713"/>
      <c r="F69" s="713" t="s">
        <v>205</v>
      </c>
      <c r="G69" s="714" t="s">
        <v>527</v>
      </c>
      <c r="H69" s="713" t="s">
        <v>181</v>
      </c>
      <c r="I69" s="187" t="s">
        <v>548</v>
      </c>
      <c r="J69" s="188">
        <v>0.7916666666666666</v>
      </c>
      <c r="K69" s="197">
        <v>5</v>
      </c>
      <c r="L69" s="187" t="s">
        <v>9</v>
      </c>
      <c r="M69" s="201">
        <v>3</v>
      </c>
    </row>
    <row r="70" spans="1:13" ht="15">
      <c r="A70" s="36">
        <f t="shared" si="2"/>
        <v>70</v>
      </c>
      <c r="B70" s="184" t="s">
        <v>204</v>
      </c>
      <c r="C70" s="41">
        <v>70</v>
      </c>
      <c r="D70" s="713" t="s">
        <v>104</v>
      </c>
      <c r="E70" s="713"/>
      <c r="F70" s="713" t="s">
        <v>105</v>
      </c>
      <c r="G70" s="714" t="s">
        <v>527</v>
      </c>
      <c r="H70" s="713" t="s">
        <v>181</v>
      </c>
      <c r="I70" s="187" t="s">
        <v>548</v>
      </c>
      <c r="J70" s="188">
        <v>0.8541666666666666</v>
      </c>
      <c r="K70" s="197">
        <v>5</v>
      </c>
      <c r="L70" s="187" t="s">
        <v>9</v>
      </c>
      <c r="M70" s="201">
        <v>5</v>
      </c>
    </row>
    <row r="71" spans="1:13" ht="15">
      <c r="A71" s="36">
        <f t="shared" si="2"/>
        <v>71</v>
      </c>
      <c r="B71" s="184" t="s">
        <v>204</v>
      </c>
      <c r="C71" s="41">
        <v>71</v>
      </c>
      <c r="D71" s="707" t="s">
        <v>196</v>
      </c>
      <c r="E71" s="707"/>
      <c r="F71" s="707" t="s">
        <v>199</v>
      </c>
      <c r="G71" s="712" t="s">
        <v>530</v>
      </c>
      <c r="H71" s="713" t="s">
        <v>148</v>
      </c>
      <c r="I71" s="187" t="s">
        <v>543</v>
      </c>
      <c r="J71" s="188">
        <v>0.75</v>
      </c>
      <c r="K71" s="197">
        <v>8</v>
      </c>
      <c r="L71" s="187" t="s">
        <v>9</v>
      </c>
      <c r="M71" s="201">
        <v>6</v>
      </c>
    </row>
    <row r="72" spans="1:13" ht="15">
      <c r="A72" s="36">
        <f t="shared" si="2"/>
        <v>72</v>
      </c>
      <c r="B72" s="184" t="s">
        <v>204</v>
      </c>
      <c r="C72" s="41">
        <v>72</v>
      </c>
      <c r="D72" s="707" t="s">
        <v>192</v>
      </c>
      <c r="E72" s="707"/>
      <c r="F72" s="707" t="s">
        <v>195</v>
      </c>
      <c r="G72" s="712" t="s">
        <v>530</v>
      </c>
      <c r="H72" s="713" t="s">
        <v>148</v>
      </c>
      <c r="I72" s="187" t="s">
        <v>543</v>
      </c>
      <c r="J72" s="188">
        <v>0.8125</v>
      </c>
      <c r="K72" s="197">
        <v>11</v>
      </c>
      <c r="L72" s="187" t="s">
        <v>9</v>
      </c>
      <c r="M72" s="201">
        <v>6</v>
      </c>
    </row>
    <row r="73" spans="1:13" ht="15">
      <c r="A73" s="36">
        <f t="shared" si="2"/>
        <v>73</v>
      </c>
      <c r="B73" s="184" t="s">
        <v>204</v>
      </c>
      <c r="C73" s="41">
        <v>73</v>
      </c>
      <c r="D73" s="722" t="s">
        <v>103</v>
      </c>
      <c r="E73" s="708"/>
      <c r="F73" s="708" t="s">
        <v>197</v>
      </c>
      <c r="G73" s="712" t="s">
        <v>541</v>
      </c>
      <c r="H73" s="713" t="s">
        <v>519</v>
      </c>
      <c r="I73" s="187" t="s">
        <v>562</v>
      </c>
      <c r="J73" s="188">
        <v>0.875</v>
      </c>
      <c r="K73" s="197">
        <v>10</v>
      </c>
      <c r="L73" s="187" t="s">
        <v>9</v>
      </c>
      <c r="M73" s="201">
        <v>6</v>
      </c>
    </row>
    <row r="74" spans="1:13" ht="15">
      <c r="A74" s="36">
        <f t="shared" si="2"/>
        <v>74</v>
      </c>
      <c r="B74" s="184" t="s">
        <v>204</v>
      </c>
      <c r="C74" s="41">
        <v>74</v>
      </c>
      <c r="D74" s="713" t="s">
        <v>200</v>
      </c>
      <c r="E74" s="713"/>
      <c r="F74" s="713" t="s">
        <v>198</v>
      </c>
      <c r="G74" s="714" t="s">
        <v>527</v>
      </c>
      <c r="H74" s="713" t="s">
        <v>145</v>
      </c>
      <c r="I74" s="187" t="s">
        <v>549</v>
      </c>
      <c r="J74" s="188">
        <v>0.7708333333333334</v>
      </c>
      <c r="K74" s="197">
        <v>12</v>
      </c>
      <c r="L74" s="187" t="s">
        <v>9</v>
      </c>
      <c r="M74" s="201">
        <v>5</v>
      </c>
    </row>
    <row r="75" spans="1:13" ht="15">
      <c r="A75" s="36">
        <f t="shared" si="2"/>
        <v>75</v>
      </c>
      <c r="B75" s="184" t="s">
        <v>204</v>
      </c>
      <c r="C75" s="41">
        <v>75</v>
      </c>
      <c r="D75" s="707" t="s">
        <v>192</v>
      </c>
      <c r="E75" s="707"/>
      <c r="F75" s="707" t="s">
        <v>196</v>
      </c>
      <c r="G75" s="712" t="s">
        <v>530</v>
      </c>
      <c r="H75" s="713" t="s">
        <v>145</v>
      </c>
      <c r="I75" s="187" t="s">
        <v>549</v>
      </c>
      <c r="J75" s="188">
        <v>0.8333333333333334</v>
      </c>
      <c r="K75" s="197">
        <v>11</v>
      </c>
      <c r="L75" s="187" t="s">
        <v>9</v>
      </c>
      <c r="M75" s="201">
        <v>2</v>
      </c>
    </row>
    <row r="76" spans="1:13" ht="15">
      <c r="A76" s="36">
        <f t="shared" si="2"/>
        <v>76</v>
      </c>
      <c r="B76" s="184" t="s">
        <v>204</v>
      </c>
      <c r="C76" s="41">
        <v>76</v>
      </c>
      <c r="D76" s="708" t="s">
        <v>197</v>
      </c>
      <c r="E76" s="708"/>
      <c r="F76" s="708" t="s">
        <v>193</v>
      </c>
      <c r="G76" s="712" t="s">
        <v>541</v>
      </c>
      <c r="H76" s="713" t="s">
        <v>146</v>
      </c>
      <c r="I76" s="187" t="s">
        <v>550</v>
      </c>
      <c r="J76" s="188">
        <v>0.625</v>
      </c>
      <c r="K76" s="197">
        <v>2</v>
      </c>
      <c r="L76" s="187" t="s">
        <v>9</v>
      </c>
      <c r="M76" s="201">
        <v>9</v>
      </c>
    </row>
    <row r="77" spans="1:13" ht="15">
      <c r="A77" s="36">
        <f t="shared" si="2"/>
        <v>77</v>
      </c>
      <c r="B77" s="184" t="s">
        <v>204</v>
      </c>
      <c r="C77" s="41">
        <v>77</v>
      </c>
      <c r="D77" s="713" t="s">
        <v>105</v>
      </c>
      <c r="E77" s="713"/>
      <c r="F77" s="713" t="s">
        <v>205</v>
      </c>
      <c r="G77" s="714" t="s">
        <v>527</v>
      </c>
      <c r="H77" s="713" t="s">
        <v>146</v>
      </c>
      <c r="I77" s="187" t="s">
        <v>550</v>
      </c>
      <c r="J77" s="188">
        <v>0.6875</v>
      </c>
      <c r="K77" s="197">
        <v>5</v>
      </c>
      <c r="L77" s="187" t="s">
        <v>9</v>
      </c>
      <c r="M77" s="201">
        <v>4</v>
      </c>
    </row>
    <row r="78" spans="1:13" ht="15">
      <c r="A78" s="36">
        <f t="shared" si="2"/>
        <v>78</v>
      </c>
      <c r="B78" s="184" t="s">
        <v>204</v>
      </c>
      <c r="C78" s="41">
        <v>78</v>
      </c>
      <c r="D78" s="707" t="s">
        <v>196</v>
      </c>
      <c r="E78" s="707"/>
      <c r="F78" s="707" t="s">
        <v>194</v>
      </c>
      <c r="G78" s="712" t="s">
        <v>530</v>
      </c>
      <c r="H78" s="713" t="s">
        <v>146</v>
      </c>
      <c r="I78" s="187" t="s">
        <v>550</v>
      </c>
      <c r="J78" s="188">
        <v>0.75</v>
      </c>
      <c r="K78" s="197">
        <v>5</v>
      </c>
      <c r="L78" s="187" t="s">
        <v>9</v>
      </c>
      <c r="M78" s="201">
        <v>13</v>
      </c>
    </row>
    <row r="79" spans="1:13" ht="15">
      <c r="A79" s="36">
        <f t="shared" si="2"/>
        <v>79</v>
      </c>
      <c r="B79" s="184" t="s">
        <v>204</v>
      </c>
      <c r="C79" s="41">
        <v>79</v>
      </c>
      <c r="D79" s="707" t="s">
        <v>194</v>
      </c>
      <c r="E79" s="707"/>
      <c r="F79" s="707" t="s">
        <v>199</v>
      </c>
      <c r="G79" s="712" t="s">
        <v>530</v>
      </c>
      <c r="H79" s="713" t="s">
        <v>146</v>
      </c>
      <c r="I79" s="187" t="s">
        <v>550</v>
      </c>
      <c r="J79" s="188">
        <v>0.8125</v>
      </c>
      <c r="K79" s="197">
        <v>15</v>
      </c>
      <c r="L79" s="187" t="s">
        <v>9</v>
      </c>
      <c r="M79" s="201">
        <v>3</v>
      </c>
    </row>
    <row r="80" spans="1:13" ht="15">
      <c r="A80" s="36">
        <f t="shared" si="2"/>
        <v>80</v>
      </c>
      <c r="B80" s="184" t="s">
        <v>204</v>
      </c>
      <c r="C80" s="41">
        <v>80</v>
      </c>
      <c r="D80" s="713" t="s">
        <v>198</v>
      </c>
      <c r="E80" s="713"/>
      <c r="F80" s="713" t="s">
        <v>104</v>
      </c>
      <c r="G80" s="714" t="s">
        <v>527</v>
      </c>
      <c r="H80" s="713" t="s">
        <v>149</v>
      </c>
      <c r="I80" s="187" t="s">
        <v>551</v>
      </c>
      <c r="J80" s="188">
        <v>0.8333333333333334</v>
      </c>
      <c r="K80" s="197">
        <v>8</v>
      </c>
      <c r="L80" s="187" t="s">
        <v>9</v>
      </c>
      <c r="M80" s="201">
        <v>5</v>
      </c>
    </row>
    <row r="81" spans="1:13" ht="15">
      <c r="A81" s="36">
        <f t="shared" si="2"/>
        <v>81</v>
      </c>
      <c r="B81" s="184" t="s">
        <v>204</v>
      </c>
      <c r="C81" s="41">
        <v>81</v>
      </c>
      <c r="D81" s="708" t="s">
        <v>171</v>
      </c>
      <c r="E81" s="708"/>
      <c r="F81" s="708" t="s">
        <v>462</v>
      </c>
      <c r="G81" s="712" t="s">
        <v>541</v>
      </c>
      <c r="H81" s="708" t="s">
        <v>147</v>
      </c>
      <c r="I81" s="187" t="s">
        <v>552</v>
      </c>
      <c r="J81" s="188">
        <v>0.8541666666666666</v>
      </c>
      <c r="K81" s="197">
        <v>2</v>
      </c>
      <c r="L81" s="187" t="s">
        <v>9</v>
      </c>
      <c r="M81" s="201">
        <v>16</v>
      </c>
    </row>
    <row r="82" spans="1:13" ht="15">
      <c r="A82" s="36">
        <f t="shared" si="2"/>
        <v>82</v>
      </c>
      <c r="B82" s="184" t="s">
        <v>204</v>
      </c>
      <c r="C82" s="41">
        <v>82</v>
      </c>
      <c r="D82" s="713" t="s">
        <v>105</v>
      </c>
      <c r="E82" s="713"/>
      <c r="F82" s="713" t="s">
        <v>200</v>
      </c>
      <c r="G82" s="714" t="s">
        <v>527</v>
      </c>
      <c r="H82" s="713" t="s">
        <v>181</v>
      </c>
      <c r="I82" s="187" t="s">
        <v>553</v>
      </c>
      <c r="J82" s="188">
        <v>0.7708333333333334</v>
      </c>
      <c r="K82" s="197">
        <v>5</v>
      </c>
      <c r="L82" s="187" t="s">
        <v>9</v>
      </c>
      <c r="M82" s="201">
        <v>11</v>
      </c>
    </row>
    <row r="83" spans="1:13" ht="15">
      <c r="A83" s="36">
        <f t="shared" si="2"/>
        <v>83</v>
      </c>
      <c r="B83" s="184" t="s">
        <v>204</v>
      </c>
      <c r="C83" s="41">
        <v>83</v>
      </c>
      <c r="D83" s="708" t="s">
        <v>193</v>
      </c>
      <c r="E83" s="708"/>
      <c r="F83" s="708" t="s">
        <v>462</v>
      </c>
      <c r="G83" s="712" t="s">
        <v>541</v>
      </c>
      <c r="H83" s="708" t="s">
        <v>181</v>
      </c>
      <c r="I83" s="187" t="s">
        <v>553</v>
      </c>
      <c r="J83" s="188">
        <v>0.8333333333333334</v>
      </c>
      <c r="K83" s="197">
        <v>11</v>
      </c>
      <c r="L83" s="187" t="s">
        <v>9</v>
      </c>
      <c r="M83" s="201">
        <v>4</v>
      </c>
    </row>
    <row r="84" spans="1:13" ht="15">
      <c r="A84" s="36">
        <f t="shared" si="2"/>
        <v>84</v>
      </c>
      <c r="B84" s="184" t="s">
        <v>204</v>
      </c>
      <c r="C84" s="41">
        <v>84</v>
      </c>
      <c r="D84" s="708" t="s">
        <v>197</v>
      </c>
      <c r="E84" s="708"/>
      <c r="F84" s="708" t="s">
        <v>171</v>
      </c>
      <c r="G84" s="712" t="s">
        <v>541</v>
      </c>
      <c r="H84" s="713" t="s">
        <v>148</v>
      </c>
      <c r="I84" s="187" t="s">
        <v>554</v>
      </c>
      <c r="J84" s="188">
        <v>0.75</v>
      </c>
      <c r="K84" s="197">
        <v>11</v>
      </c>
      <c r="L84" s="187" t="s">
        <v>9</v>
      </c>
      <c r="M84" s="201">
        <v>5</v>
      </c>
    </row>
    <row r="85" spans="1:13" ht="15">
      <c r="A85" s="36">
        <f t="shared" si="2"/>
        <v>85</v>
      </c>
      <c r="B85" s="184" t="s">
        <v>204</v>
      </c>
      <c r="C85" s="41">
        <v>85</v>
      </c>
      <c r="D85" s="707" t="s">
        <v>195</v>
      </c>
      <c r="E85" s="707"/>
      <c r="F85" s="707" t="s">
        <v>196</v>
      </c>
      <c r="G85" s="712" t="s">
        <v>530</v>
      </c>
      <c r="H85" s="713" t="s">
        <v>148</v>
      </c>
      <c r="I85" s="187" t="s">
        <v>554</v>
      </c>
      <c r="J85" s="188">
        <v>0.8125</v>
      </c>
      <c r="K85" s="197">
        <v>10</v>
      </c>
      <c r="L85" s="187" t="s">
        <v>9</v>
      </c>
      <c r="M85" s="201">
        <v>3</v>
      </c>
    </row>
    <row r="86" spans="1:13" ht="15">
      <c r="A86" s="36">
        <f aca="true" t="shared" si="3" ref="A86:A120">C86</f>
        <v>86</v>
      </c>
      <c r="B86" s="184" t="s">
        <v>204</v>
      </c>
      <c r="C86" s="41">
        <v>86</v>
      </c>
      <c r="D86" s="707" t="s">
        <v>199</v>
      </c>
      <c r="E86" s="707"/>
      <c r="F86" s="707" t="s">
        <v>192</v>
      </c>
      <c r="G86" s="712" t="s">
        <v>530</v>
      </c>
      <c r="H86" s="713" t="s">
        <v>148</v>
      </c>
      <c r="I86" s="187" t="s">
        <v>554</v>
      </c>
      <c r="J86" s="188">
        <v>0.875</v>
      </c>
      <c r="K86" s="197">
        <v>3</v>
      </c>
      <c r="L86" s="187" t="s">
        <v>9</v>
      </c>
      <c r="M86" s="201">
        <v>6</v>
      </c>
    </row>
    <row r="87" spans="1:13" ht="15">
      <c r="A87" s="36">
        <f t="shared" si="3"/>
        <v>87</v>
      </c>
      <c r="B87" s="184" t="s">
        <v>204</v>
      </c>
      <c r="C87" s="41">
        <v>87</v>
      </c>
      <c r="D87" s="713" t="s">
        <v>205</v>
      </c>
      <c r="E87" s="713"/>
      <c r="F87" s="713" t="s">
        <v>198</v>
      </c>
      <c r="G87" s="714" t="s">
        <v>527</v>
      </c>
      <c r="H87" s="713" t="s">
        <v>145</v>
      </c>
      <c r="I87" s="187" t="s">
        <v>555</v>
      </c>
      <c r="J87" s="188">
        <v>0.8125</v>
      </c>
      <c r="K87" s="197">
        <v>7</v>
      </c>
      <c r="L87" s="187" t="s">
        <v>9</v>
      </c>
      <c r="M87" s="201">
        <v>16</v>
      </c>
    </row>
    <row r="88" spans="1:13" ht="12.75">
      <c r="A88" s="36">
        <f t="shared" si="3"/>
        <v>88</v>
      </c>
      <c r="B88" s="184" t="s">
        <v>204</v>
      </c>
      <c r="C88" s="41">
        <v>88</v>
      </c>
      <c r="D88" s="187" t="s">
        <v>105</v>
      </c>
      <c r="E88" s="187" t="s">
        <v>9</v>
      </c>
      <c r="F88" s="187" t="s">
        <v>104</v>
      </c>
      <c r="G88" s="712" t="s">
        <v>529</v>
      </c>
      <c r="H88" s="187" t="s">
        <v>146</v>
      </c>
      <c r="I88" s="187" t="s">
        <v>556</v>
      </c>
      <c r="J88" s="188">
        <v>0.6458333333333334</v>
      </c>
      <c r="K88" s="197">
        <v>8</v>
      </c>
      <c r="L88" s="187" t="s">
        <v>9</v>
      </c>
      <c r="M88" s="201">
        <v>3</v>
      </c>
    </row>
    <row r="89" spans="1:13" ht="12.75">
      <c r="A89" s="36">
        <f t="shared" si="3"/>
        <v>89</v>
      </c>
      <c r="B89" s="184" t="s">
        <v>204</v>
      </c>
      <c r="C89" s="41">
        <v>89</v>
      </c>
      <c r="D89" s="203" t="s">
        <v>197</v>
      </c>
      <c r="E89" s="203" t="s">
        <v>9</v>
      </c>
      <c r="F89" s="203" t="s">
        <v>196</v>
      </c>
      <c r="G89" s="196" t="s">
        <v>202</v>
      </c>
      <c r="H89" s="203" t="s">
        <v>146</v>
      </c>
      <c r="I89" s="36" t="s">
        <v>556</v>
      </c>
      <c r="J89" s="188">
        <v>0.7083333333333334</v>
      </c>
      <c r="K89" s="197">
        <v>5</v>
      </c>
      <c r="L89" s="187" t="s">
        <v>9</v>
      </c>
      <c r="M89" s="201">
        <v>7</v>
      </c>
    </row>
    <row r="90" spans="1:13" ht="15">
      <c r="A90" s="36">
        <f t="shared" si="3"/>
        <v>90</v>
      </c>
      <c r="B90" s="184" t="s">
        <v>204</v>
      </c>
      <c r="C90" s="41">
        <v>90</v>
      </c>
      <c r="D90" s="707" t="s">
        <v>199</v>
      </c>
      <c r="E90" s="203" t="s">
        <v>9</v>
      </c>
      <c r="F90" s="707" t="s">
        <v>195</v>
      </c>
      <c r="G90" s="712" t="s">
        <v>530</v>
      </c>
      <c r="H90" s="187" t="s">
        <v>146</v>
      </c>
      <c r="I90" s="36" t="s">
        <v>556</v>
      </c>
      <c r="J90" s="188">
        <v>0.7708333333333334</v>
      </c>
      <c r="K90" s="197">
        <v>4</v>
      </c>
      <c r="L90" s="187" t="s">
        <v>9</v>
      </c>
      <c r="M90" s="201">
        <v>6</v>
      </c>
    </row>
    <row r="91" spans="1:13" ht="15">
      <c r="A91" s="36">
        <f t="shared" si="3"/>
        <v>91</v>
      </c>
      <c r="B91" s="184" t="s">
        <v>204</v>
      </c>
      <c r="C91" s="41">
        <v>91</v>
      </c>
      <c r="D91" s="707" t="s">
        <v>194</v>
      </c>
      <c r="E91" s="203" t="s">
        <v>9</v>
      </c>
      <c r="F91" s="707" t="s">
        <v>192</v>
      </c>
      <c r="G91" s="712" t="s">
        <v>530</v>
      </c>
      <c r="H91" s="187" t="s">
        <v>146</v>
      </c>
      <c r="I91" s="36" t="s">
        <v>556</v>
      </c>
      <c r="J91" s="188">
        <v>0.8333333333333334</v>
      </c>
      <c r="K91" s="197">
        <v>6</v>
      </c>
      <c r="L91" s="187" t="s">
        <v>9</v>
      </c>
      <c r="M91" s="201">
        <v>6</v>
      </c>
    </row>
    <row r="92" spans="1:13" ht="12.75">
      <c r="A92" s="36">
        <f t="shared" si="3"/>
        <v>92</v>
      </c>
      <c r="B92" s="184" t="s">
        <v>204</v>
      </c>
      <c r="C92" s="41">
        <v>92</v>
      </c>
      <c r="D92" s="187" t="s">
        <v>197</v>
      </c>
      <c r="E92" s="203" t="s">
        <v>9</v>
      </c>
      <c r="F92" s="187" t="s">
        <v>103</v>
      </c>
      <c r="G92" s="200"/>
      <c r="H92" s="187" t="s">
        <v>206</v>
      </c>
      <c r="I92" s="187" t="s">
        <v>573</v>
      </c>
      <c r="J92" s="188">
        <v>0.875</v>
      </c>
      <c r="K92" s="197">
        <v>8</v>
      </c>
      <c r="L92" s="187" t="s">
        <v>9</v>
      </c>
      <c r="M92" s="201">
        <v>5</v>
      </c>
    </row>
    <row r="93" spans="1:13" ht="12.75">
      <c r="A93" s="36">
        <f t="shared" si="3"/>
        <v>93</v>
      </c>
      <c r="B93" s="184" t="s">
        <v>204</v>
      </c>
      <c r="C93" s="41">
        <v>93</v>
      </c>
      <c r="D93" s="187" t="s">
        <v>205</v>
      </c>
      <c r="E93" s="203" t="s">
        <v>9</v>
      </c>
      <c r="F93" s="187" t="s">
        <v>104</v>
      </c>
      <c r="G93" s="200"/>
      <c r="H93" s="187" t="s">
        <v>181</v>
      </c>
      <c r="I93" s="187" t="s">
        <v>574</v>
      </c>
      <c r="J93" s="188">
        <v>0.7291666666666666</v>
      </c>
      <c r="K93" s="197">
        <v>1</v>
      </c>
      <c r="L93" s="187" t="s">
        <v>9</v>
      </c>
      <c r="M93" s="201">
        <v>9</v>
      </c>
    </row>
    <row r="94" spans="1:13" ht="12.75">
      <c r="A94" s="36">
        <f t="shared" si="3"/>
        <v>94</v>
      </c>
      <c r="B94" s="184" t="s">
        <v>204</v>
      </c>
      <c r="C94" s="41">
        <v>94</v>
      </c>
      <c r="D94" s="187" t="s">
        <v>171</v>
      </c>
      <c r="E94" s="203" t="s">
        <v>9</v>
      </c>
      <c r="F94" s="187" t="s">
        <v>200</v>
      </c>
      <c r="G94" s="200"/>
      <c r="H94" s="187" t="s">
        <v>181</v>
      </c>
      <c r="I94" s="187" t="s">
        <v>574</v>
      </c>
      <c r="J94" s="188">
        <v>0.7916666666666666</v>
      </c>
      <c r="K94" s="197">
        <v>6</v>
      </c>
      <c r="L94" s="187" t="s">
        <v>9</v>
      </c>
      <c r="M94" s="201">
        <v>5</v>
      </c>
    </row>
    <row r="95" spans="1:13" ht="12.75">
      <c r="A95" s="36">
        <f t="shared" si="3"/>
        <v>95</v>
      </c>
      <c r="B95" s="184" t="s">
        <v>204</v>
      </c>
      <c r="C95" s="41">
        <v>95</v>
      </c>
      <c r="D95" s="187" t="s">
        <v>195</v>
      </c>
      <c r="E95" s="203" t="s">
        <v>9</v>
      </c>
      <c r="F95" s="187" t="s">
        <v>194</v>
      </c>
      <c r="G95" s="200"/>
      <c r="H95" s="187" t="s">
        <v>181</v>
      </c>
      <c r="I95" s="187" t="s">
        <v>574</v>
      </c>
      <c r="J95" s="188">
        <v>0.8541666666666666</v>
      </c>
      <c r="K95" s="197">
        <v>14</v>
      </c>
      <c r="L95" s="187" t="s">
        <v>9</v>
      </c>
      <c r="M95" s="201">
        <v>15</v>
      </c>
    </row>
    <row r="96" spans="1:13" ht="12.75">
      <c r="A96" s="36">
        <f t="shared" si="3"/>
        <v>96</v>
      </c>
      <c r="B96" s="184" t="s">
        <v>204</v>
      </c>
      <c r="C96" s="41">
        <v>96</v>
      </c>
      <c r="D96" s="187" t="s">
        <v>197</v>
      </c>
      <c r="E96" s="203" t="s">
        <v>9</v>
      </c>
      <c r="F96" s="187" t="s">
        <v>191</v>
      </c>
      <c r="G96" s="200"/>
      <c r="H96" s="187" t="s">
        <v>148</v>
      </c>
      <c r="I96" s="187" t="s">
        <v>577</v>
      </c>
      <c r="J96" s="188">
        <v>0.75</v>
      </c>
      <c r="K96" s="197">
        <v>2</v>
      </c>
      <c r="L96" s="187" t="s">
        <v>9</v>
      </c>
      <c r="M96" s="201">
        <v>12</v>
      </c>
    </row>
    <row r="97" spans="1:13" ht="12.75">
      <c r="A97" s="36">
        <f t="shared" si="3"/>
        <v>97</v>
      </c>
      <c r="B97" s="184" t="s">
        <v>204</v>
      </c>
      <c r="C97" s="41">
        <v>97</v>
      </c>
      <c r="D97" s="187" t="s">
        <v>198</v>
      </c>
      <c r="E97" s="203" t="s">
        <v>9</v>
      </c>
      <c r="F97" s="187" t="s">
        <v>171</v>
      </c>
      <c r="G97" s="200"/>
      <c r="H97" s="187" t="s">
        <v>145</v>
      </c>
      <c r="I97" s="187" t="s">
        <v>578</v>
      </c>
      <c r="J97" s="188">
        <v>0.8541666666666666</v>
      </c>
      <c r="K97" s="197">
        <v>7</v>
      </c>
      <c r="L97" s="187" t="s">
        <v>9</v>
      </c>
      <c r="M97" s="201">
        <v>2</v>
      </c>
    </row>
    <row r="98" spans="1:13" ht="12.75">
      <c r="A98" s="36">
        <f t="shared" si="3"/>
        <v>98</v>
      </c>
      <c r="B98" s="184" t="s">
        <v>204</v>
      </c>
      <c r="C98" s="41">
        <v>98</v>
      </c>
      <c r="D98" s="187" t="s">
        <v>195</v>
      </c>
      <c r="E98" s="203" t="s">
        <v>9</v>
      </c>
      <c r="F98" s="187" t="s">
        <v>192</v>
      </c>
      <c r="G98" s="200"/>
      <c r="H98" s="187" t="s">
        <v>146</v>
      </c>
      <c r="I98" s="187" t="s">
        <v>579</v>
      </c>
      <c r="J98" s="188">
        <v>0.6875</v>
      </c>
      <c r="K98" s="197">
        <v>5</v>
      </c>
      <c r="L98" s="187" t="s">
        <v>9</v>
      </c>
      <c r="M98" s="201">
        <v>7</v>
      </c>
    </row>
    <row r="99" spans="1:13" ht="12.75">
      <c r="A99" s="36">
        <f t="shared" si="3"/>
        <v>99</v>
      </c>
      <c r="B99" s="184" t="s">
        <v>204</v>
      </c>
      <c r="C99" s="41">
        <v>99</v>
      </c>
      <c r="D99" s="187" t="s">
        <v>196</v>
      </c>
      <c r="E99" s="203" t="s">
        <v>9</v>
      </c>
      <c r="F99" s="187" t="s">
        <v>199</v>
      </c>
      <c r="G99" s="200"/>
      <c r="H99" s="187" t="s">
        <v>146</v>
      </c>
      <c r="I99" s="187" t="s">
        <v>579</v>
      </c>
      <c r="J99" s="188">
        <v>0.7916666666666666</v>
      </c>
      <c r="K99" s="197">
        <v>3</v>
      </c>
      <c r="L99" s="187" t="s">
        <v>9</v>
      </c>
      <c r="M99" s="201">
        <v>5</v>
      </c>
    </row>
    <row r="100" spans="1:13" ht="12.75">
      <c r="A100" s="36">
        <f t="shared" si="3"/>
        <v>100</v>
      </c>
      <c r="B100" s="184" t="s">
        <v>204</v>
      </c>
      <c r="C100" s="41">
        <v>100</v>
      </c>
      <c r="D100" s="187" t="s">
        <v>191</v>
      </c>
      <c r="E100" s="203" t="s">
        <v>9</v>
      </c>
      <c r="F100" s="616" t="s">
        <v>103</v>
      </c>
      <c r="G100" s="200"/>
      <c r="H100" s="187" t="s">
        <v>146</v>
      </c>
      <c r="I100" s="187" t="s">
        <v>579</v>
      </c>
      <c r="J100" s="188">
        <v>0.8541666666666666</v>
      </c>
      <c r="K100" s="197">
        <v>10</v>
      </c>
      <c r="L100" s="187" t="s">
        <v>9</v>
      </c>
      <c r="M100" s="201">
        <v>5</v>
      </c>
    </row>
    <row r="101" spans="1:13" ht="12.75">
      <c r="A101" s="36">
        <f t="shared" si="3"/>
        <v>101</v>
      </c>
      <c r="B101" s="184" t="s">
        <v>204</v>
      </c>
      <c r="C101" s="41">
        <v>101</v>
      </c>
      <c r="D101" s="187" t="s">
        <v>205</v>
      </c>
      <c r="E101" s="203" t="s">
        <v>9</v>
      </c>
      <c r="F101" s="187" t="s">
        <v>104</v>
      </c>
      <c r="G101" s="200"/>
      <c r="H101" s="187" t="s">
        <v>149</v>
      </c>
      <c r="I101" s="187" t="s">
        <v>580</v>
      </c>
      <c r="J101" s="188">
        <v>0.8541666666666666</v>
      </c>
      <c r="K101" s="197">
        <v>2</v>
      </c>
      <c r="L101" s="187" t="s">
        <v>9</v>
      </c>
      <c r="M101" s="201">
        <v>5</v>
      </c>
    </row>
    <row r="102" spans="1:13" ht="12.75">
      <c r="A102" s="36">
        <f t="shared" si="3"/>
        <v>102</v>
      </c>
      <c r="B102" s="184" t="s">
        <v>204</v>
      </c>
      <c r="C102" s="41">
        <v>102</v>
      </c>
      <c r="D102" s="187" t="s">
        <v>197</v>
      </c>
      <c r="E102" s="203" t="s">
        <v>9</v>
      </c>
      <c r="F102" s="187" t="s">
        <v>103</v>
      </c>
      <c r="G102" s="200"/>
      <c r="H102" s="187" t="s">
        <v>181</v>
      </c>
      <c r="I102" s="187" t="s">
        <v>581</v>
      </c>
      <c r="J102" s="188">
        <v>0.75</v>
      </c>
      <c r="K102" s="197">
        <v>5</v>
      </c>
      <c r="L102" s="187" t="s">
        <v>9</v>
      </c>
      <c r="M102" s="201">
        <v>7</v>
      </c>
    </row>
    <row r="103" spans="1:13" ht="12.75">
      <c r="A103" s="36">
        <f t="shared" si="3"/>
        <v>103</v>
      </c>
      <c r="B103" s="184" t="s">
        <v>204</v>
      </c>
      <c r="C103" s="41">
        <v>103</v>
      </c>
      <c r="D103" s="187" t="s">
        <v>193</v>
      </c>
      <c r="E103" s="203" t="s">
        <v>9</v>
      </c>
      <c r="F103" s="187" t="s">
        <v>196</v>
      </c>
      <c r="G103" s="200"/>
      <c r="H103" s="187" t="s">
        <v>181</v>
      </c>
      <c r="I103" s="187" t="s">
        <v>581</v>
      </c>
      <c r="J103" s="188">
        <v>0.8125</v>
      </c>
      <c r="K103" s="197">
        <v>7</v>
      </c>
      <c r="L103" s="187" t="s">
        <v>9</v>
      </c>
      <c r="M103" s="201">
        <v>3</v>
      </c>
    </row>
    <row r="104" spans="1:12" ht="12.75">
      <c r="A104" s="36">
        <f t="shared" si="3"/>
        <v>104</v>
      </c>
      <c r="B104" s="184" t="s">
        <v>204</v>
      </c>
      <c r="C104" s="41">
        <v>104</v>
      </c>
      <c r="D104" s="187" t="s">
        <v>539</v>
      </c>
      <c r="E104" s="203" t="s">
        <v>9</v>
      </c>
      <c r="F104" s="187" t="s">
        <v>200</v>
      </c>
      <c r="G104" s="200"/>
      <c r="H104" s="187" t="s">
        <v>148</v>
      </c>
      <c r="I104" s="187" t="s">
        <v>582</v>
      </c>
      <c r="J104" s="188">
        <v>0.7083333333333334</v>
      </c>
      <c r="L104" s="187" t="s">
        <v>9</v>
      </c>
    </row>
    <row r="105" spans="1:12" ht="12.75">
      <c r="A105" s="36">
        <f t="shared" si="3"/>
        <v>105</v>
      </c>
      <c r="B105" s="184" t="s">
        <v>204</v>
      </c>
      <c r="C105" s="41">
        <v>105</v>
      </c>
      <c r="D105" s="187" t="s">
        <v>205</v>
      </c>
      <c r="E105" s="203" t="s">
        <v>9</v>
      </c>
      <c r="F105" s="187" t="s">
        <v>105</v>
      </c>
      <c r="G105" s="200"/>
      <c r="H105" s="187" t="s">
        <v>148</v>
      </c>
      <c r="I105" s="187" t="s">
        <v>582</v>
      </c>
      <c r="J105" s="188">
        <v>0.8333333333333334</v>
      </c>
      <c r="L105" s="187" t="s">
        <v>9</v>
      </c>
    </row>
    <row r="106" spans="1:13" ht="12.75">
      <c r="A106" s="36">
        <f t="shared" si="3"/>
        <v>106</v>
      </c>
      <c r="B106" s="184" t="s">
        <v>204</v>
      </c>
      <c r="C106" s="41">
        <v>106</v>
      </c>
      <c r="D106" s="616" t="s">
        <v>462</v>
      </c>
      <c r="E106" s="203" t="s">
        <v>9</v>
      </c>
      <c r="F106" s="187" t="s">
        <v>103</v>
      </c>
      <c r="G106" s="200"/>
      <c r="H106" s="616" t="s">
        <v>147</v>
      </c>
      <c r="I106" s="616" t="s">
        <v>598</v>
      </c>
      <c r="J106" s="691">
        <v>0.8541666666666666</v>
      </c>
      <c r="K106" s="197">
        <v>11</v>
      </c>
      <c r="L106" s="187" t="s">
        <v>9</v>
      </c>
      <c r="M106" s="201">
        <v>8</v>
      </c>
    </row>
    <row r="107" spans="1:12" ht="12.75">
      <c r="A107" s="36">
        <f t="shared" si="3"/>
        <v>107</v>
      </c>
      <c r="B107" s="184" t="s">
        <v>204</v>
      </c>
      <c r="C107" s="41">
        <v>107</v>
      </c>
      <c r="D107" s="187" t="s">
        <v>193</v>
      </c>
      <c r="E107" s="203" t="s">
        <v>9</v>
      </c>
      <c r="F107" s="187" t="s">
        <v>199</v>
      </c>
      <c r="G107" s="200"/>
      <c r="H107" s="187" t="s">
        <v>146</v>
      </c>
      <c r="I107" s="187" t="s">
        <v>583</v>
      </c>
      <c r="J107" s="188">
        <v>0.7291666666666666</v>
      </c>
      <c r="L107" s="187" t="s">
        <v>9</v>
      </c>
    </row>
    <row r="108" spans="1:12" ht="12.75">
      <c r="A108" s="36">
        <f t="shared" si="3"/>
        <v>108</v>
      </c>
      <c r="B108" s="184" t="s">
        <v>204</v>
      </c>
      <c r="C108" s="41">
        <v>108</v>
      </c>
      <c r="D108" s="187" t="s">
        <v>104</v>
      </c>
      <c r="E108" s="203" t="s">
        <v>9</v>
      </c>
      <c r="F108" s="187" t="s">
        <v>105</v>
      </c>
      <c r="G108" s="200"/>
      <c r="H108" s="187" t="s">
        <v>146</v>
      </c>
      <c r="I108" s="187" t="s">
        <v>583</v>
      </c>
      <c r="J108" s="188">
        <v>0.7916666666666666</v>
      </c>
      <c r="L108" s="187" t="s">
        <v>9</v>
      </c>
    </row>
    <row r="109" spans="1:12" ht="12.75">
      <c r="A109" s="36">
        <f t="shared" si="3"/>
        <v>109</v>
      </c>
      <c r="B109" s="184" t="s">
        <v>204</v>
      </c>
      <c r="C109" s="41">
        <v>109</v>
      </c>
      <c r="D109" s="187" t="s">
        <v>462</v>
      </c>
      <c r="E109" s="203" t="s">
        <v>9</v>
      </c>
      <c r="F109" s="187" t="s">
        <v>197</v>
      </c>
      <c r="G109" s="200"/>
      <c r="H109" s="187" t="s">
        <v>149</v>
      </c>
      <c r="I109" s="187" t="s">
        <v>584</v>
      </c>
      <c r="J109" s="188">
        <v>0.75</v>
      </c>
      <c r="L109" s="187" t="s">
        <v>9</v>
      </c>
    </row>
    <row r="110" spans="1:12" ht="12.75">
      <c r="A110" s="36">
        <f t="shared" si="3"/>
        <v>110</v>
      </c>
      <c r="B110" s="184" t="s">
        <v>204</v>
      </c>
      <c r="C110" s="41">
        <v>110</v>
      </c>
      <c r="D110" s="187" t="s">
        <v>171</v>
      </c>
      <c r="E110" s="203" t="s">
        <v>9</v>
      </c>
      <c r="F110" s="187" t="s">
        <v>198</v>
      </c>
      <c r="G110" s="200"/>
      <c r="H110" s="187" t="s">
        <v>149</v>
      </c>
      <c r="I110" s="187" t="s">
        <v>584</v>
      </c>
      <c r="J110" s="188">
        <v>0.8125</v>
      </c>
      <c r="L110" s="187" t="s">
        <v>9</v>
      </c>
    </row>
    <row r="111" spans="1:12" ht="12.75">
      <c r="A111" s="36">
        <f t="shared" si="3"/>
        <v>111</v>
      </c>
      <c r="B111" s="184" t="s">
        <v>204</v>
      </c>
      <c r="C111" s="41">
        <v>111</v>
      </c>
      <c r="D111" s="187" t="s">
        <v>196</v>
      </c>
      <c r="E111" s="203" t="s">
        <v>9</v>
      </c>
      <c r="F111" s="187" t="s">
        <v>193</v>
      </c>
      <c r="G111" s="200"/>
      <c r="H111" s="187" t="s">
        <v>181</v>
      </c>
      <c r="I111" s="187" t="s">
        <v>585</v>
      </c>
      <c r="J111" s="188">
        <v>0.7291666666666666</v>
      </c>
      <c r="L111" s="187" t="s">
        <v>9</v>
      </c>
    </row>
    <row r="112" spans="1:12" ht="12.75">
      <c r="A112" s="36">
        <f t="shared" si="3"/>
        <v>112</v>
      </c>
      <c r="B112" s="184" t="s">
        <v>204</v>
      </c>
      <c r="C112" s="41">
        <v>112</v>
      </c>
      <c r="D112" s="36" t="s">
        <v>200</v>
      </c>
      <c r="E112" s="203" t="s">
        <v>9</v>
      </c>
      <c r="F112" s="36" t="s">
        <v>171</v>
      </c>
      <c r="H112" s="36" t="s">
        <v>181</v>
      </c>
      <c r="I112" s="36" t="s">
        <v>585</v>
      </c>
      <c r="J112" s="188">
        <v>0.7916666666666666</v>
      </c>
      <c r="L112" s="187" t="s">
        <v>9</v>
      </c>
    </row>
    <row r="113" spans="1:12" ht="12.75">
      <c r="A113" s="36">
        <f t="shared" si="3"/>
        <v>113</v>
      </c>
      <c r="B113" s="184" t="s">
        <v>204</v>
      </c>
      <c r="C113" s="41">
        <v>113</v>
      </c>
      <c r="D113" s="36" t="s">
        <v>194</v>
      </c>
      <c r="E113" s="203" t="s">
        <v>9</v>
      </c>
      <c r="F113" s="36" t="s">
        <v>195</v>
      </c>
      <c r="H113" s="36" t="s">
        <v>181</v>
      </c>
      <c r="I113" s="36" t="s">
        <v>585</v>
      </c>
      <c r="J113" s="188">
        <v>0.8541666666666666</v>
      </c>
      <c r="L113" s="187" t="s">
        <v>9</v>
      </c>
    </row>
    <row r="114" spans="1:12" ht="15">
      <c r="A114" s="36">
        <f t="shared" si="3"/>
        <v>114</v>
      </c>
      <c r="B114" s="184" t="s">
        <v>204</v>
      </c>
      <c r="C114" s="41">
        <v>114</v>
      </c>
      <c r="D114" s="187" t="s">
        <v>199</v>
      </c>
      <c r="E114" s="203" t="s">
        <v>9</v>
      </c>
      <c r="F114" s="187" t="s">
        <v>193</v>
      </c>
      <c r="G114" s="200"/>
      <c r="H114" s="772" t="s">
        <v>145</v>
      </c>
      <c r="I114" s="772" t="s">
        <v>587</v>
      </c>
      <c r="J114" s="773">
        <v>0.75</v>
      </c>
      <c r="L114" s="187" t="s">
        <v>9</v>
      </c>
    </row>
    <row r="115" spans="1:12" ht="12.75">
      <c r="A115" s="36">
        <f t="shared" si="3"/>
        <v>115</v>
      </c>
      <c r="B115" s="184" t="s">
        <v>204</v>
      </c>
      <c r="C115" s="41">
        <v>115</v>
      </c>
      <c r="D115" s="36" t="s">
        <v>199</v>
      </c>
      <c r="E115" s="203" t="s">
        <v>9</v>
      </c>
      <c r="F115" s="36" t="s">
        <v>196</v>
      </c>
      <c r="H115" s="36" t="s">
        <v>146</v>
      </c>
      <c r="I115" s="36" t="s">
        <v>588</v>
      </c>
      <c r="J115" s="188">
        <v>0.6666666666666666</v>
      </c>
      <c r="L115" s="187" t="s">
        <v>9</v>
      </c>
    </row>
    <row r="116" spans="1:12" ht="12.75">
      <c r="A116" s="36">
        <f t="shared" si="3"/>
        <v>116</v>
      </c>
      <c r="B116" s="184" t="s">
        <v>204</v>
      </c>
      <c r="C116" s="41">
        <v>116</v>
      </c>
      <c r="D116" s="36" t="s">
        <v>198</v>
      </c>
      <c r="E116" s="203" t="s">
        <v>9</v>
      </c>
      <c r="F116" s="36" t="s">
        <v>200</v>
      </c>
      <c r="H116" s="36" t="s">
        <v>146</v>
      </c>
      <c r="I116" s="36" t="s">
        <v>588</v>
      </c>
      <c r="J116" s="188">
        <v>0.7916666666666666</v>
      </c>
      <c r="L116" s="187" t="s">
        <v>9</v>
      </c>
    </row>
    <row r="117" spans="1:12" ht="12.75">
      <c r="A117" s="36">
        <f t="shared" si="3"/>
        <v>117</v>
      </c>
      <c r="B117" s="184" t="s">
        <v>204</v>
      </c>
      <c r="C117" s="41">
        <v>117</v>
      </c>
      <c r="D117" s="36" t="s">
        <v>192</v>
      </c>
      <c r="E117" s="203" t="s">
        <v>9</v>
      </c>
      <c r="F117" s="36" t="s">
        <v>194</v>
      </c>
      <c r="H117" s="616" t="s">
        <v>149</v>
      </c>
      <c r="I117" s="616" t="s">
        <v>592</v>
      </c>
      <c r="J117" s="691">
        <v>0.8125</v>
      </c>
      <c r="L117" s="187" t="s">
        <v>9</v>
      </c>
    </row>
    <row r="118" spans="1:12" ht="12.75">
      <c r="A118" s="36">
        <f t="shared" si="3"/>
        <v>118</v>
      </c>
      <c r="B118" s="184" t="s">
        <v>204</v>
      </c>
      <c r="C118" s="41">
        <v>118</v>
      </c>
      <c r="D118" s="187" t="s">
        <v>192</v>
      </c>
      <c r="E118" s="203" t="s">
        <v>9</v>
      </c>
      <c r="F118" s="187" t="s">
        <v>195</v>
      </c>
      <c r="G118" s="200"/>
      <c r="H118" s="616" t="s">
        <v>181</v>
      </c>
      <c r="I118" s="616" t="s">
        <v>593</v>
      </c>
      <c r="J118" s="691">
        <v>0.8125</v>
      </c>
      <c r="L118" s="187" t="s">
        <v>9</v>
      </c>
    </row>
    <row r="119" spans="1:12" ht="12.75">
      <c r="A119" s="36">
        <f t="shared" si="3"/>
        <v>119</v>
      </c>
      <c r="B119" s="184" t="s">
        <v>204</v>
      </c>
      <c r="C119" s="41">
        <v>119</v>
      </c>
      <c r="D119" s="36" t="s">
        <v>586</v>
      </c>
      <c r="E119" s="203" t="s">
        <v>9</v>
      </c>
      <c r="F119" s="36" t="s">
        <v>192</v>
      </c>
      <c r="H119" s="616" t="s">
        <v>148</v>
      </c>
      <c r="I119" s="616" t="s">
        <v>594</v>
      </c>
      <c r="J119" s="691">
        <v>0.8125</v>
      </c>
      <c r="L119" s="187" t="s">
        <v>9</v>
      </c>
    </row>
    <row r="120" spans="1:14" ht="12.75">
      <c r="A120" s="36">
        <f t="shared" si="3"/>
        <v>120</v>
      </c>
      <c r="B120" s="184" t="s">
        <v>204</v>
      </c>
      <c r="C120" s="41">
        <v>120</v>
      </c>
      <c r="D120" s="187" t="s">
        <v>105</v>
      </c>
      <c r="E120" s="203" t="s">
        <v>9</v>
      </c>
      <c r="F120" s="187" t="s">
        <v>205</v>
      </c>
      <c r="G120" s="200"/>
      <c r="H120" s="616"/>
      <c r="I120" s="616"/>
      <c r="J120" s="691"/>
      <c r="L120" s="187" t="s">
        <v>9</v>
      </c>
      <c r="N120" s="36" t="s">
        <v>591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.875" style="82" customWidth="1"/>
    <col min="2" max="2" width="4.00390625" style="82" customWidth="1"/>
    <col min="3" max="3" width="9.875" style="82" customWidth="1"/>
    <col min="4" max="4" width="9.125" style="82" customWidth="1"/>
    <col min="5" max="5" width="10.375" style="82" customWidth="1"/>
    <col min="6" max="6" width="8.375" style="82" customWidth="1"/>
    <col min="7" max="7" width="12.625" style="82" customWidth="1"/>
    <col min="8" max="8" width="26.125" style="82" customWidth="1"/>
    <col min="9" max="9" width="19.125" style="82" customWidth="1"/>
    <col min="10" max="10" width="9.125" style="82" customWidth="1"/>
    <col min="11" max="11" width="7.625" style="82" customWidth="1"/>
    <col min="12" max="12" width="12.75390625" style="82" customWidth="1"/>
    <col min="13" max="13" width="12.125" style="82" customWidth="1"/>
    <col min="14" max="16384" width="9.125" style="82" customWidth="1"/>
  </cols>
  <sheetData>
    <row r="1" spans="1:11" s="99" customFormat="1" ht="12">
      <c r="A1" s="83"/>
      <c r="B1" s="82"/>
      <c r="C1" s="383"/>
      <c r="D1" s="82"/>
      <c r="E1" s="82"/>
      <c r="F1" s="82"/>
      <c r="G1" s="82"/>
      <c r="H1" s="82"/>
      <c r="I1" s="82"/>
      <c r="J1" s="82"/>
      <c r="K1" s="82"/>
    </row>
    <row r="2" spans="1:11" s="99" customFormat="1" ht="12">
      <c r="A2" s="83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99" customFormat="1" ht="12">
      <c r="A3" s="83"/>
      <c r="B3" s="82"/>
      <c r="C3" s="415">
        <v>11</v>
      </c>
      <c r="D3" s="726" t="s">
        <v>333</v>
      </c>
      <c r="E3" s="727" t="s">
        <v>334</v>
      </c>
      <c r="F3" s="385" t="s">
        <v>335</v>
      </c>
      <c r="G3" s="82"/>
      <c r="H3" s="82"/>
      <c r="I3" s="82"/>
      <c r="J3" s="82"/>
      <c r="K3" s="82"/>
    </row>
    <row r="4" spans="1:11" s="99" customFormat="1" ht="12.75">
      <c r="A4" s="83"/>
      <c r="B4" s="82"/>
      <c r="C4" s="415">
        <v>8</v>
      </c>
      <c r="D4" s="252" t="s">
        <v>336</v>
      </c>
      <c r="E4" s="253" t="s">
        <v>81</v>
      </c>
      <c r="F4" s="385"/>
      <c r="G4" s="783">
        <v>728842773</v>
      </c>
      <c r="H4" s="82" t="s">
        <v>599</v>
      </c>
      <c r="I4" s="82"/>
      <c r="J4" s="82"/>
      <c r="K4" s="82"/>
    </row>
    <row r="5" spans="3:6" ht="12">
      <c r="C5" s="415"/>
      <c r="D5" s="252" t="s">
        <v>337</v>
      </c>
      <c r="E5" s="253" t="s">
        <v>338</v>
      </c>
      <c r="F5" s="385" t="s">
        <v>339</v>
      </c>
    </row>
    <row r="6" spans="3:6" ht="12">
      <c r="C6" s="415">
        <v>23</v>
      </c>
      <c r="D6" s="744" t="s">
        <v>351</v>
      </c>
      <c r="E6" s="745" t="s">
        <v>57</v>
      </c>
      <c r="F6" s="385"/>
    </row>
    <row r="7" spans="3:6" ht="12">
      <c r="C7" s="415"/>
      <c r="D7" s="252" t="s">
        <v>340</v>
      </c>
      <c r="E7" s="253" t="s">
        <v>39</v>
      </c>
      <c r="F7" s="385" t="s">
        <v>341</v>
      </c>
    </row>
    <row r="8" spans="3:6" ht="12">
      <c r="C8" s="415"/>
      <c r="D8" s="252" t="s">
        <v>342</v>
      </c>
      <c r="E8" s="253" t="s">
        <v>66</v>
      </c>
      <c r="F8" s="385" t="s">
        <v>343</v>
      </c>
    </row>
    <row r="9" spans="3:6" ht="12">
      <c r="C9" s="415">
        <v>10</v>
      </c>
      <c r="D9" s="386" t="s">
        <v>344</v>
      </c>
      <c r="E9" s="253" t="s">
        <v>345</v>
      </c>
      <c r="F9" s="385" t="s">
        <v>346</v>
      </c>
    </row>
    <row r="10" spans="3:6" ht="12">
      <c r="C10" s="415">
        <v>77</v>
      </c>
      <c r="D10" s="252" t="s">
        <v>347</v>
      </c>
      <c r="E10" s="253" t="s">
        <v>15</v>
      </c>
      <c r="F10" s="385" t="s">
        <v>348</v>
      </c>
    </row>
    <row r="11" spans="3:6" ht="12">
      <c r="C11" s="415"/>
      <c r="D11" s="252" t="s">
        <v>349</v>
      </c>
      <c r="E11" s="253" t="s">
        <v>23</v>
      </c>
      <c r="F11" s="387" t="s">
        <v>350</v>
      </c>
    </row>
    <row r="12" spans="3:6" ht="12">
      <c r="C12" s="415">
        <v>90</v>
      </c>
      <c r="D12" s="384" t="s">
        <v>356</v>
      </c>
      <c r="E12" s="384" t="s">
        <v>23</v>
      </c>
      <c r="F12" s="388">
        <v>870506</v>
      </c>
    </row>
    <row r="13" spans="3:6" ht="12">
      <c r="C13" s="415">
        <v>9</v>
      </c>
      <c r="D13" s="384" t="s">
        <v>357</v>
      </c>
      <c r="E13" s="384" t="s">
        <v>23</v>
      </c>
      <c r="F13" s="388">
        <v>902912</v>
      </c>
    </row>
    <row r="14" spans="3:6" ht="12">
      <c r="C14" s="415">
        <v>55</v>
      </c>
      <c r="D14" s="384" t="s">
        <v>475</v>
      </c>
      <c r="E14" s="384" t="s">
        <v>30</v>
      </c>
      <c r="F14" s="388">
        <v>740610</v>
      </c>
    </row>
    <row r="15" spans="3:6" ht="12">
      <c r="C15" s="384"/>
      <c r="D15" s="384" t="s">
        <v>525</v>
      </c>
      <c r="E15" s="384" t="s">
        <v>23</v>
      </c>
      <c r="F15" s="388">
        <v>920412</v>
      </c>
    </row>
    <row r="16" spans="3:6" ht="12.75">
      <c r="C16" s="622"/>
      <c r="D16" s="491"/>
      <c r="E16" s="491"/>
      <c r="F16" s="49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PageLayoutView="0" workbookViewId="0" topLeftCell="A13">
      <selection activeCell="A17" sqref="A17:D27"/>
    </sheetView>
  </sheetViews>
  <sheetFormatPr defaultColWidth="9.00390625" defaultRowHeight="12.75"/>
  <cols>
    <col min="1" max="1" width="9.00390625" style="29" customWidth="1"/>
    <col min="2" max="2" width="9.75390625" style="29" customWidth="1"/>
    <col min="3" max="3" width="10.75390625" style="29" customWidth="1"/>
    <col min="4" max="4" width="22.375" style="29" customWidth="1"/>
    <col min="5" max="5" width="20.125" style="29" customWidth="1"/>
    <col min="6" max="6" width="7.75390625" style="29" customWidth="1"/>
    <col min="7" max="7" width="12.875" style="29" customWidth="1"/>
    <col min="8" max="8" width="13.375" style="29" customWidth="1"/>
    <col min="9" max="9" width="11.75390625" style="29" customWidth="1"/>
    <col min="10" max="16384" width="9.00390625" style="29" customWidth="1"/>
  </cols>
  <sheetData>
    <row r="1" spans="1:11" ht="18">
      <c r="A1" s="304" t="s">
        <v>220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21" thickBot="1">
      <c r="A4" s="816" t="s">
        <v>500</v>
      </c>
      <c r="B4" s="816"/>
      <c r="C4" s="816"/>
      <c r="D4" s="816"/>
      <c r="E4" s="269"/>
      <c r="F4" s="817" t="s">
        <v>501</v>
      </c>
      <c r="G4" s="817"/>
      <c r="H4" s="817"/>
      <c r="I4" s="269"/>
      <c r="J4" s="269"/>
      <c r="K4" s="269"/>
    </row>
    <row r="5" spans="1:11" ht="12.75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2.75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3.5" thickBot="1">
      <c r="A9" s="808" t="s">
        <v>440</v>
      </c>
      <c r="B9" s="808"/>
      <c r="C9" s="273" t="s">
        <v>30</v>
      </c>
      <c r="D9" s="809" t="s">
        <v>502</v>
      </c>
      <c r="E9" s="810"/>
      <c r="F9" s="811">
        <v>604339923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2.75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3.5" thickBot="1">
      <c r="A12" s="808" t="s">
        <v>438</v>
      </c>
      <c r="B12" s="808"/>
      <c r="C12" s="273" t="s">
        <v>76</v>
      </c>
      <c r="D12" s="809" t="s">
        <v>503</v>
      </c>
      <c r="E12" s="810"/>
      <c r="F12" s="811">
        <v>777123434</v>
      </c>
      <c r="G12" s="811"/>
      <c r="H12" s="811"/>
      <c r="I12" s="269"/>
      <c r="J12" s="269"/>
      <c r="K12" s="269"/>
    </row>
    <row r="13" spans="1:11" ht="12.75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276"/>
      <c r="I15" s="269"/>
      <c r="J15" s="269"/>
      <c r="K15" s="269"/>
    </row>
    <row r="16" spans="1:11" ht="12.75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279"/>
      <c r="I16" s="280"/>
      <c r="J16" s="280"/>
      <c r="K16" s="280"/>
    </row>
    <row r="17" spans="1:8" ht="12.75">
      <c r="A17" s="645">
        <v>13</v>
      </c>
      <c r="B17" s="646" t="s">
        <v>438</v>
      </c>
      <c r="C17" s="646" t="s">
        <v>76</v>
      </c>
      <c r="D17" s="647">
        <v>810406</v>
      </c>
      <c r="E17" s="282"/>
      <c r="F17" s="282"/>
      <c r="G17" s="282"/>
      <c r="H17" s="276"/>
    </row>
    <row r="18" spans="1:8" ht="12.75">
      <c r="A18" s="645">
        <v>91</v>
      </c>
      <c r="B18" s="646" t="s">
        <v>439</v>
      </c>
      <c r="C18" s="646" t="s">
        <v>37</v>
      </c>
      <c r="D18" s="647">
        <v>911018</v>
      </c>
      <c r="E18" s="282"/>
      <c r="F18" s="282"/>
      <c r="G18" s="282"/>
      <c r="H18" s="276"/>
    </row>
    <row r="19" spans="1:8" ht="12.75">
      <c r="A19" s="645">
        <v>23</v>
      </c>
      <c r="B19" s="646" t="s">
        <v>440</v>
      </c>
      <c r="C19" s="646" t="s">
        <v>30</v>
      </c>
      <c r="D19" s="647">
        <v>790312</v>
      </c>
      <c r="E19" s="282"/>
      <c r="F19" s="282"/>
      <c r="G19" s="282"/>
      <c r="H19" s="276"/>
    </row>
    <row r="20" spans="1:8" ht="12.75">
      <c r="A20" s="645">
        <v>9</v>
      </c>
      <c r="B20" s="646" t="s">
        <v>441</v>
      </c>
      <c r="C20" s="646" t="s">
        <v>81</v>
      </c>
      <c r="D20" s="647">
        <v>810624</v>
      </c>
      <c r="E20" s="282"/>
      <c r="F20" s="282"/>
      <c r="G20" s="282"/>
      <c r="H20" s="276"/>
    </row>
    <row r="21" spans="1:8" ht="12.75">
      <c r="A21" s="645">
        <v>7</v>
      </c>
      <c r="B21" s="646" t="s">
        <v>156</v>
      </c>
      <c r="C21" s="646" t="s">
        <v>17</v>
      </c>
      <c r="D21" s="648">
        <v>681230</v>
      </c>
      <c r="E21" s="282"/>
      <c r="F21" s="282"/>
      <c r="G21" s="282"/>
      <c r="H21" s="276"/>
    </row>
    <row r="22" spans="1:8" ht="12.75">
      <c r="A22" s="645">
        <v>64</v>
      </c>
      <c r="B22" s="646" t="s">
        <v>477</v>
      </c>
      <c r="C22" s="646" t="s">
        <v>22</v>
      </c>
      <c r="D22" s="647">
        <v>800426</v>
      </c>
      <c r="E22" s="282"/>
      <c r="F22" s="282"/>
      <c r="G22" s="282"/>
      <c r="H22" s="276"/>
    </row>
    <row r="23" spans="1:8" ht="12.75">
      <c r="A23" s="645">
        <v>4</v>
      </c>
      <c r="B23" s="646" t="s">
        <v>478</v>
      </c>
      <c r="C23" s="646" t="s">
        <v>479</v>
      </c>
      <c r="D23" s="647">
        <v>790728</v>
      </c>
      <c r="E23" s="282"/>
      <c r="F23" s="282"/>
      <c r="G23" s="282"/>
      <c r="H23" s="276"/>
    </row>
    <row r="24" spans="1:8" ht="16.5" customHeight="1">
      <c r="A24" s="649">
        <v>8</v>
      </c>
      <c r="B24" s="649" t="s">
        <v>498</v>
      </c>
      <c r="C24" s="650" t="s">
        <v>24</v>
      </c>
      <c r="D24" s="647">
        <v>890808</v>
      </c>
      <c r="E24" s="282"/>
      <c r="F24" s="282"/>
      <c r="G24" s="282"/>
      <c r="H24" s="276"/>
    </row>
    <row r="25" spans="1:8" ht="12.75">
      <c r="A25" s="649">
        <v>22</v>
      </c>
      <c r="B25" s="649" t="s">
        <v>499</v>
      </c>
      <c r="C25" s="650" t="s">
        <v>76</v>
      </c>
      <c r="D25" s="648">
        <v>770317</v>
      </c>
      <c r="E25" s="282"/>
      <c r="F25" s="282"/>
      <c r="G25" s="282"/>
      <c r="H25" s="276"/>
    </row>
    <row r="26" spans="1:8" ht="12.75">
      <c r="A26" s="306"/>
      <c r="B26" s="646" t="s">
        <v>525</v>
      </c>
      <c r="C26" s="646" t="s">
        <v>23</v>
      </c>
      <c r="D26" s="711">
        <v>920412</v>
      </c>
      <c r="E26" s="282"/>
      <c r="F26" s="282"/>
      <c r="G26" s="282"/>
      <c r="H26" s="276"/>
    </row>
    <row r="27" spans="1:8" ht="12.75">
      <c r="A27" s="306"/>
      <c r="B27" s="646" t="s">
        <v>559</v>
      </c>
      <c r="C27" s="646" t="s">
        <v>17</v>
      </c>
      <c r="D27" s="309"/>
      <c r="E27" s="282"/>
      <c r="F27" s="282"/>
      <c r="G27" s="282"/>
      <c r="H27" s="276"/>
    </row>
    <row r="28" spans="1:8" ht="12.75">
      <c r="A28" s="306"/>
      <c r="B28" s="295"/>
      <c r="C28" s="307"/>
      <c r="D28" s="309"/>
      <c r="E28" s="282"/>
      <c r="F28" s="282"/>
      <c r="G28" s="282"/>
      <c r="H28" s="276"/>
    </row>
    <row r="29" spans="1:8" ht="12.75">
      <c r="A29" s="278"/>
      <c r="B29" s="285"/>
      <c r="C29" s="285"/>
      <c r="D29" s="310"/>
      <c r="E29" s="282"/>
      <c r="F29" s="282"/>
      <c r="G29" s="282"/>
      <c r="H29" s="276"/>
    </row>
    <row r="30" spans="1:8" ht="12.75">
      <c r="A30" s="278"/>
      <c r="B30" s="285"/>
      <c r="C30" s="285"/>
      <c r="D30" s="285"/>
      <c r="E30" s="282"/>
      <c r="F30" s="282"/>
      <c r="G30" s="282"/>
      <c r="H30" s="276"/>
    </row>
    <row r="31" spans="1:8" ht="12.75">
      <c r="A31" s="278"/>
      <c r="B31" s="285"/>
      <c r="C31" s="285"/>
      <c r="D31" s="311"/>
      <c r="E31" s="282"/>
      <c r="F31" s="282"/>
      <c r="G31" s="282"/>
      <c r="H31" s="276"/>
    </row>
    <row r="32" spans="1:8" ht="12.75">
      <c r="A32" s="284"/>
      <c r="B32" s="276"/>
      <c r="C32" s="276"/>
      <c r="D32" s="312"/>
      <c r="E32" s="284"/>
      <c r="F32" s="284"/>
      <c r="G32" s="284"/>
      <c r="H32" s="276"/>
    </row>
    <row r="33" spans="1:8" ht="12.75">
      <c r="A33" s="278"/>
      <c r="B33" s="285"/>
      <c r="C33" s="285"/>
      <c r="D33" s="286"/>
      <c r="E33" s="284"/>
      <c r="F33" s="284"/>
      <c r="G33" s="284"/>
      <c r="H33" s="276"/>
    </row>
    <row r="34" spans="1:8" ht="12.75">
      <c r="A34" s="278"/>
      <c r="B34" s="277"/>
      <c r="C34" s="277"/>
      <c r="D34" s="285"/>
      <c r="E34" s="284"/>
      <c r="F34" s="284"/>
      <c r="G34" s="284"/>
      <c r="H34" s="276"/>
    </row>
    <row r="35" spans="1:8" ht="12.75">
      <c r="A35" s="278"/>
      <c r="B35" s="277"/>
      <c r="C35" s="277"/>
      <c r="D35" s="285"/>
      <c r="E35" s="284"/>
      <c r="F35" s="284"/>
      <c r="G35" s="284"/>
      <c r="H35" s="276"/>
    </row>
    <row r="36" spans="1:8" ht="12.75">
      <c r="A36" s="287"/>
      <c r="B36" s="288"/>
      <c r="C36" s="288"/>
      <c r="D36" s="289"/>
      <c r="E36" s="290"/>
      <c r="F36" s="290"/>
      <c r="G36" s="290"/>
      <c r="H36" s="269"/>
    </row>
    <row r="37" spans="1:8" ht="12.75">
      <c r="A37" s="287"/>
      <c r="B37" s="288"/>
      <c r="C37" s="288"/>
      <c r="D37" s="289"/>
      <c r="E37" s="290"/>
      <c r="F37" s="290"/>
      <c r="G37" s="290"/>
      <c r="H37" s="269"/>
    </row>
    <row r="38" spans="1:8" ht="12.75">
      <c r="A38" s="287"/>
      <c r="B38" s="288"/>
      <c r="C38" s="288"/>
      <c r="D38" s="288"/>
      <c r="E38" s="290"/>
      <c r="F38" s="290"/>
      <c r="G38" s="290"/>
      <c r="H38" s="269"/>
    </row>
    <row r="39" spans="1:8" ht="12.75">
      <c r="A39" s="287"/>
      <c r="B39" s="288"/>
      <c r="C39" s="288"/>
      <c r="D39" s="288"/>
      <c r="E39" s="290"/>
      <c r="F39" s="290"/>
      <c r="G39" s="290"/>
      <c r="H39" s="269"/>
    </row>
    <row r="40" spans="1:8" ht="12.75">
      <c r="A40" s="288"/>
      <c r="B40" s="288"/>
      <c r="C40" s="288"/>
      <c r="D40" s="288"/>
      <c r="E40" s="290"/>
      <c r="F40" s="290"/>
      <c r="G40" s="290"/>
      <c r="H40" s="269"/>
    </row>
    <row r="41" spans="1:8" ht="12.75">
      <c r="A41" s="269"/>
      <c r="B41" s="269"/>
      <c r="C41" s="269"/>
      <c r="D41" s="269"/>
      <c r="E41" s="269"/>
      <c r="F41" s="269"/>
      <c r="G41" s="269"/>
      <c r="H41" s="269"/>
    </row>
    <row r="42" spans="1:8" ht="12.75">
      <c r="A42" s="812" t="s">
        <v>53</v>
      </c>
      <c r="B42" s="812"/>
      <c r="C42" s="812"/>
      <c r="D42" s="812"/>
      <c r="E42" s="269"/>
      <c r="F42" s="269"/>
      <c r="G42" s="269"/>
      <c r="H42" s="269"/>
    </row>
    <row r="43" spans="1:8" ht="13.5" thickBot="1">
      <c r="A43" s="291" t="s">
        <v>52</v>
      </c>
      <c r="B43" s="292" t="s">
        <v>46</v>
      </c>
      <c r="C43" s="293" t="s">
        <v>47</v>
      </c>
      <c r="D43" s="293" t="s">
        <v>72</v>
      </c>
      <c r="E43" s="269"/>
      <c r="F43" s="294" t="s">
        <v>54</v>
      </c>
      <c r="G43" s="269"/>
      <c r="H43" s="269"/>
    </row>
    <row r="44" spans="1:8" ht="13.5" thickBot="1">
      <c r="A44" s="278"/>
      <c r="B44" s="295"/>
      <c r="C44" s="296"/>
      <c r="D44" s="297"/>
      <c r="E44" s="269"/>
      <c r="F44" s="820" t="s">
        <v>155</v>
      </c>
      <c r="G44" s="820"/>
      <c r="H44" s="820"/>
    </row>
    <row r="45" spans="1:8" ht="13.5" thickBot="1">
      <c r="A45" s="275"/>
      <c r="B45" s="295"/>
      <c r="C45" s="296"/>
      <c r="D45" s="285"/>
      <c r="E45" s="269"/>
      <c r="F45" s="820"/>
      <c r="G45" s="820"/>
      <c r="H45" s="820"/>
    </row>
    <row r="46" spans="1:8" ht="12.75">
      <c r="A46" s="275"/>
      <c r="B46" s="275"/>
      <c r="C46" s="277"/>
      <c r="D46" s="285"/>
      <c r="E46" s="269"/>
      <c r="F46" s="269"/>
      <c r="G46" s="269"/>
      <c r="H46" s="269"/>
    </row>
    <row r="47" spans="1:8" ht="12.75">
      <c r="A47" s="298"/>
      <c r="B47" s="298"/>
      <c r="C47" s="299"/>
      <c r="D47" s="300"/>
      <c r="E47" s="269"/>
      <c r="F47" s="269"/>
      <c r="G47" s="269"/>
      <c r="H47" s="269"/>
    </row>
    <row r="48" spans="1:8" ht="12.75">
      <c r="A48" s="269"/>
      <c r="B48" s="269"/>
      <c r="C48" s="269"/>
      <c r="D48" s="269"/>
      <c r="E48" s="269"/>
      <c r="F48" s="269"/>
      <c r="G48" s="269"/>
      <c r="H48" s="269"/>
    </row>
    <row r="49" spans="1:12" ht="12.75">
      <c r="A49" s="818"/>
      <c r="B49" s="818"/>
      <c r="C49" s="818"/>
      <c r="D49" s="818"/>
      <c r="E49" s="818"/>
      <c r="F49" s="818"/>
      <c r="G49" s="818"/>
      <c r="H49" s="818"/>
      <c r="I49" s="269"/>
      <c r="J49" s="269"/>
      <c r="K49" s="269"/>
      <c r="L49" s="269"/>
    </row>
    <row r="50" spans="1:12" ht="12.75">
      <c r="A50" s="818"/>
      <c r="B50" s="818"/>
      <c r="C50" s="818"/>
      <c r="D50" s="818"/>
      <c r="E50" s="818"/>
      <c r="F50" s="818"/>
      <c r="G50" s="818"/>
      <c r="H50" s="818"/>
      <c r="I50" s="269"/>
      <c r="J50" s="269"/>
      <c r="K50" s="269"/>
      <c r="L50" s="269"/>
    </row>
    <row r="54" spans="1:12" ht="12.75">
      <c r="A54" s="269"/>
      <c r="B54" s="269"/>
      <c r="C54" s="269"/>
      <c r="D54" s="301"/>
      <c r="E54" s="301"/>
      <c r="F54" s="301"/>
      <c r="G54" s="301"/>
      <c r="H54" s="301"/>
      <c r="I54" s="269"/>
      <c r="J54" s="269"/>
      <c r="K54" s="269"/>
      <c r="L54" s="269"/>
    </row>
    <row r="55" spans="1:12" ht="12.75">
      <c r="A55" s="269"/>
      <c r="B55" s="269"/>
      <c r="C55" s="269"/>
      <c r="D55" s="269"/>
      <c r="E55" s="302" t="s">
        <v>69</v>
      </c>
      <c r="F55" s="269"/>
      <c r="G55" s="269"/>
      <c r="H55" s="269"/>
      <c r="I55" s="269"/>
      <c r="J55" s="269"/>
      <c r="K55" s="269"/>
      <c r="L55" s="269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  <row r="59" spans="1:12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303"/>
      <c r="L59" s="303"/>
    </row>
    <row r="60" spans="1:12" ht="12.75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303"/>
      <c r="L60" s="303"/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49:H50"/>
    <mergeCell ref="A12:B12"/>
    <mergeCell ref="D12:E12"/>
    <mergeCell ref="F12:H12"/>
    <mergeCell ref="E16:G16"/>
    <mergeCell ref="A42:D42"/>
    <mergeCell ref="F44:H45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zoomScalePageLayoutView="0" workbookViewId="0" topLeftCell="A1">
      <selection activeCell="A17" sqref="A17:D39"/>
    </sheetView>
  </sheetViews>
  <sheetFormatPr defaultColWidth="9.00390625" defaultRowHeight="12.75"/>
  <cols>
    <col min="1" max="1" width="9.00390625" style="29" customWidth="1"/>
    <col min="2" max="2" width="12.00390625" style="29" customWidth="1"/>
    <col min="3" max="3" width="14.125" style="29" customWidth="1"/>
    <col min="4" max="4" width="13.00390625" style="29" customWidth="1"/>
    <col min="5" max="5" width="19.375" style="29" customWidth="1"/>
    <col min="6" max="6" width="9.00390625" style="29" customWidth="1"/>
    <col min="7" max="7" width="11.125" style="29" customWidth="1"/>
    <col min="8" max="16384" width="9.00390625" style="29" customWidth="1"/>
  </cols>
  <sheetData>
    <row r="1" spans="1:11" ht="18">
      <c r="A1" s="267" t="s">
        <v>220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7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31.5" customHeight="1" thickBot="1">
      <c r="A4" s="816" t="s">
        <v>276</v>
      </c>
      <c r="B4" s="816"/>
      <c r="C4" s="816"/>
      <c r="D4" s="816"/>
      <c r="E4" s="269"/>
      <c r="F4" s="817" t="s">
        <v>277</v>
      </c>
      <c r="G4" s="817"/>
      <c r="H4" s="817"/>
      <c r="I4" s="269"/>
      <c r="J4" s="269"/>
      <c r="K4" s="269"/>
    </row>
    <row r="5" spans="1:11" ht="9" customHeight="1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0.5" customHeight="1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5.75" customHeight="1" thickBot="1">
      <c r="A9" s="808" t="s">
        <v>241</v>
      </c>
      <c r="B9" s="808"/>
      <c r="C9" s="273" t="s">
        <v>261</v>
      </c>
      <c r="D9" s="809" t="s">
        <v>278</v>
      </c>
      <c r="E9" s="810"/>
      <c r="F9" s="811">
        <v>777171656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0.5" customHeight="1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5.75" customHeight="1" thickBot="1">
      <c r="A12" s="808" t="s">
        <v>91</v>
      </c>
      <c r="B12" s="808"/>
      <c r="C12" s="273" t="s">
        <v>16</v>
      </c>
      <c r="D12" s="809" t="s">
        <v>279</v>
      </c>
      <c r="E12" s="810"/>
      <c r="F12" s="811">
        <v>602767439</v>
      </c>
      <c r="G12" s="811"/>
      <c r="H12" s="811"/>
      <c r="I12" s="269"/>
      <c r="J12" s="269"/>
      <c r="K12" s="269"/>
    </row>
    <row r="13" spans="1:11" ht="13.5" customHeight="1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617"/>
      <c r="I15" s="269"/>
      <c r="J15" s="269"/>
      <c r="K15" s="269"/>
    </row>
    <row r="16" spans="1:11" ht="13.5" thickBot="1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618"/>
      <c r="I16" s="280"/>
      <c r="J16" s="280"/>
      <c r="K16" s="280"/>
    </row>
    <row r="17" spans="1:8" ht="15" customHeight="1" thickBot="1">
      <c r="A17" s="620"/>
      <c r="B17" s="489" t="s">
        <v>178</v>
      </c>
      <c r="C17" s="489" t="s">
        <v>15</v>
      </c>
      <c r="D17" s="490">
        <v>820212</v>
      </c>
      <c r="E17" s="621"/>
      <c r="F17" s="621"/>
      <c r="G17" s="621"/>
      <c r="H17" s="488"/>
    </row>
    <row r="18" spans="1:8" ht="15" customHeight="1" thickBot="1">
      <c r="A18" s="622"/>
      <c r="B18" s="489" t="s">
        <v>132</v>
      </c>
      <c r="C18" s="489" t="s">
        <v>66</v>
      </c>
      <c r="D18" s="490">
        <v>731210</v>
      </c>
      <c r="E18" s="621"/>
      <c r="F18" s="621"/>
      <c r="G18" s="621"/>
      <c r="H18" s="619"/>
    </row>
    <row r="19" spans="1:8" ht="15" customHeight="1" thickBot="1">
      <c r="A19" s="622"/>
      <c r="B19" s="491" t="s">
        <v>398</v>
      </c>
      <c r="C19" s="491" t="s">
        <v>399</v>
      </c>
      <c r="D19" s="492">
        <v>880130</v>
      </c>
      <c r="E19" s="621"/>
      <c r="F19" s="621"/>
      <c r="G19" s="621"/>
      <c r="H19" s="619"/>
    </row>
    <row r="20" spans="1:8" ht="15" customHeight="1" thickBot="1">
      <c r="A20" s="622"/>
      <c r="B20" s="489" t="s">
        <v>160</v>
      </c>
      <c r="C20" s="489" t="s">
        <v>23</v>
      </c>
      <c r="D20" s="490">
        <v>830517</v>
      </c>
      <c r="E20" s="621"/>
      <c r="F20" s="621"/>
      <c r="G20" s="621"/>
      <c r="H20" s="619"/>
    </row>
    <row r="21" spans="1:8" ht="15" customHeight="1" thickBot="1">
      <c r="A21" s="622"/>
      <c r="B21" s="489" t="s">
        <v>280</v>
      </c>
      <c r="C21" s="489" t="s">
        <v>84</v>
      </c>
      <c r="D21" s="490">
        <v>800824</v>
      </c>
      <c r="E21" s="621"/>
      <c r="F21" s="621"/>
      <c r="G21" s="621"/>
      <c r="H21" s="619"/>
    </row>
    <row r="22" spans="1:8" ht="15" customHeight="1" thickBot="1">
      <c r="A22" s="622"/>
      <c r="B22" s="489" t="s">
        <v>281</v>
      </c>
      <c r="C22" s="489" t="s">
        <v>16</v>
      </c>
      <c r="D22" s="490">
        <v>781108</v>
      </c>
      <c r="E22" s="621"/>
      <c r="F22" s="621"/>
      <c r="G22" s="621"/>
      <c r="H22" s="619"/>
    </row>
    <row r="23" spans="1:8" ht="15" customHeight="1" thickBot="1">
      <c r="A23" s="622"/>
      <c r="B23" s="491" t="s">
        <v>400</v>
      </c>
      <c r="C23" s="491" t="s">
        <v>401</v>
      </c>
      <c r="D23" s="492">
        <v>660328</v>
      </c>
      <c r="E23" s="621"/>
      <c r="F23" s="621"/>
      <c r="G23" s="621"/>
      <c r="H23" s="619"/>
    </row>
    <row r="24" spans="1:8" ht="15" customHeight="1" thickBot="1">
      <c r="A24" s="622"/>
      <c r="B24" s="489" t="s">
        <v>179</v>
      </c>
      <c r="C24" s="489" t="s">
        <v>17</v>
      </c>
      <c r="D24" s="490">
        <v>690622</v>
      </c>
      <c r="E24" s="621"/>
      <c r="F24" s="621"/>
      <c r="G24" s="621"/>
      <c r="H24" s="619"/>
    </row>
    <row r="25" spans="1:8" ht="15" customHeight="1" thickBot="1">
      <c r="A25" s="622">
        <v>7</v>
      </c>
      <c r="B25" s="489" t="s">
        <v>282</v>
      </c>
      <c r="C25" s="489" t="s">
        <v>39</v>
      </c>
      <c r="D25" s="490">
        <v>840606</v>
      </c>
      <c r="E25" s="621"/>
      <c r="F25" s="621"/>
      <c r="G25" s="621"/>
      <c r="H25" s="619"/>
    </row>
    <row r="26" spans="1:8" ht="15" customHeight="1" thickBot="1">
      <c r="A26" s="622">
        <v>4</v>
      </c>
      <c r="B26" s="489" t="s">
        <v>158</v>
      </c>
      <c r="C26" s="489" t="s">
        <v>20</v>
      </c>
      <c r="D26" s="490">
        <v>761007</v>
      </c>
      <c r="E26" s="621"/>
      <c r="F26" s="621"/>
      <c r="G26" s="621"/>
      <c r="H26" s="619"/>
    </row>
    <row r="27" spans="1:8" ht="15" customHeight="1" thickBot="1">
      <c r="A27" s="622">
        <v>16</v>
      </c>
      <c r="B27" s="489" t="s">
        <v>91</v>
      </c>
      <c r="C27" s="489" t="s">
        <v>84</v>
      </c>
      <c r="D27" s="490">
        <v>831027</v>
      </c>
      <c r="E27" s="621"/>
      <c r="F27" s="621"/>
      <c r="G27" s="621"/>
      <c r="H27" s="619"/>
    </row>
    <row r="28" spans="1:8" ht="15" customHeight="1" thickBot="1">
      <c r="A28" s="622">
        <v>10</v>
      </c>
      <c r="B28" s="489" t="s">
        <v>91</v>
      </c>
      <c r="C28" s="489" t="s">
        <v>16</v>
      </c>
      <c r="D28" s="490">
        <v>611004</v>
      </c>
      <c r="E28" s="621"/>
      <c r="F28" s="621"/>
      <c r="G28" s="621"/>
      <c r="H28" s="619"/>
    </row>
    <row r="29" spans="1:8" ht="15" customHeight="1" thickBot="1">
      <c r="A29" s="622"/>
      <c r="B29" s="491" t="s">
        <v>283</v>
      </c>
      <c r="C29" s="491" t="s">
        <v>130</v>
      </c>
      <c r="D29" s="492">
        <v>821210</v>
      </c>
      <c r="E29" s="621"/>
      <c r="F29" s="621"/>
      <c r="G29" s="621"/>
      <c r="H29" s="619"/>
    </row>
    <row r="30" spans="1:8" ht="15" customHeight="1" thickBot="1">
      <c r="A30" s="622">
        <v>8</v>
      </c>
      <c r="B30" s="491" t="s">
        <v>402</v>
      </c>
      <c r="C30" s="491" t="s">
        <v>16</v>
      </c>
      <c r="D30" s="492">
        <v>760627</v>
      </c>
      <c r="E30" s="621"/>
      <c r="F30" s="621"/>
      <c r="G30" s="621"/>
      <c r="H30" s="619"/>
    </row>
    <row r="31" spans="1:8" ht="15" customHeight="1" thickBot="1">
      <c r="A31" s="622">
        <v>20</v>
      </c>
      <c r="B31" s="491" t="s">
        <v>241</v>
      </c>
      <c r="C31" s="491" t="s">
        <v>261</v>
      </c>
      <c r="D31" s="492">
        <v>621203</v>
      </c>
      <c r="E31" s="621"/>
      <c r="F31" s="621"/>
      <c r="G31" s="621"/>
      <c r="H31" s="619"/>
    </row>
    <row r="32" spans="1:8" ht="15" customHeight="1" thickBot="1">
      <c r="A32" s="621">
        <v>3</v>
      </c>
      <c r="B32" s="491" t="s">
        <v>241</v>
      </c>
      <c r="C32" s="491" t="s">
        <v>37</v>
      </c>
      <c r="D32" s="492">
        <v>680305</v>
      </c>
      <c r="E32" s="621"/>
      <c r="F32" s="621"/>
      <c r="G32" s="621"/>
      <c r="H32" s="619"/>
    </row>
    <row r="33" spans="1:8" ht="15" customHeight="1" thickBot="1">
      <c r="A33" s="621"/>
      <c r="B33" s="491" t="s">
        <v>284</v>
      </c>
      <c r="C33" s="491" t="s">
        <v>15</v>
      </c>
      <c r="D33" s="492">
        <v>910331</v>
      </c>
      <c r="E33" s="621"/>
      <c r="F33" s="621"/>
      <c r="G33" s="621"/>
      <c r="H33" s="619"/>
    </row>
    <row r="34" spans="1:8" ht="15" customHeight="1">
      <c r="A34" s="621"/>
      <c r="B34" s="491" t="s">
        <v>403</v>
      </c>
      <c r="C34" s="491" t="s">
        <v>61</v>
      </c>
      <c r="D34" s="492">
        <v>750423</v>
      </c>
      <c r="E34" s="62"/>
      <c r="F34" s="62"/>
      <c r="G34" s="62"/>
      <c r="H34"/>
    </row>
    <row r="35" spans="1:8" ht="15" customHeight="1">
      <c r="A35" s="278"/>
      <c r="B35" s="491" t="s">
        <v>535</v>
      </c>
      <c r="C35" s="491" t="s">
        <v>61</v>
      </c>
      <c r="D35" s="278">
        <v>931119</v>
      </c>
      <c r="E35" s="284"/>
      <c r="F35" s="284"/>
      <c r="G35" s="284"/>
      <c r="H35" s="617"/>
    </row>
    <row r="36" spans="1:8" ht="12.75" customHeight="1">
      <c r="A36" s="287"/>
      <c r="B36" s="491" t="s">
        <v>535</v>
      </c>
      <c r="C36" s="491" t="s">
        <v>22</v>
      </c>
      <c r="D36" s="289">
        <v>891017</v>
      </c>
      <c r="E36" s="290"/>
      <c r="F36" s="290"/>
      <c r="G36" s="290"/>
      <c r="H36" s="269"/>
    </row>
    <row r="37" spans="1:8" ht="12.75">
      <c r="A37" s="287"/>
      <c r="B37" s="491" t="s">
        <v>536</v>
      </c>
      <c r="C37" s="491" t="s">
        <v>537</v>
      </c>
      <c r="D37" s="289"/>
      <c r="E37" s="290"/>
      <c r="F37" s="290"/>
      <c r="G37" s="290"/>
      <c r="H37" s="269"/>
    </row>
    <row r="38" spans="1:8" ht="12.75">
      <c r="A38" s="287"/>
      <c r="B38" s="491" t="s">
        <v>568</v>
      </c>
      <c r="C38" s="491" t="s">
        <v>20</v>
      </c>
      <c r="D38" s="288"/>
      <c r="E38" s="290"/>
      <c r="F38" s="290"/>
      <c r="G38" s="290"/>
      <c r="H38" s="269"/>
    </row>
    <row r="39" spans="1:8" ht="15" customHeight="1">
      <c r="A39" s="287"/>
      <c r="B39" s="491" t="s">
        <v>569</v>
      </c>
      <c r="C39" s="491" t="s">
        <v>570</v>
      </c>
      <c r="D39" s="288"/>
      <c r="E39" s="290"/>
      <c r="F39" s="290"/>
      <c r="G39" s="290"/>
      <c r="H39" s="269"/>
    </row>
    <row r="40" spans="1:8" ht="15" customHeight="1">
      <c r="A40" s="288"/>
      <c r="B40" s="288"/>
      <c r="C40" s="288"/>
      <c r="D40" s="288"/>
      <c r="E40" s="290"/>
      <c r="F40" s="290"/>
      <c r="G40" s="290"/>
      <c r="H40" s="269"/>
    </row>
    <row r="41" spans="1:8" ht="15" customHeight="1">
      <c r="A41" s="269"/>
      <c r="B41" s="269"/>
      <c r="C41" s="269"/>
      <c r="D41" s="269"/>
      <c r="E41" s="269"/>
      <c r="F41" s="269"/>
      <c r="G41" s="269"/>
      <c r="H41" s="269"/>
    </row>
    <row r="42" spans="1:8" ht="15" customHeight="1">
      <c r="A42" s="812" t="s">
        <v>53</v>
      </c>
      <c r="B42" s="812"/>
      <c r="C42" s="812"/>
      <c r="D42" s="812"/>
      <c r="E42" s="269"/>
      <c r="F42" s="269"/>
      <c r="G42" s="269"/>
      <c r="H42" s="269"/>
    </row>
    <row r="43" spans="1:8" ht="7.5" customHeight="1" thickBot="1">
      <c r="A43" s="291" t="s">
        <v>52</v>
      </c>
      <c r="B43" s="292" t="s">
        <v>46</v>
      </c>
      <c r="C43" s="293" t="s">
        <v>47</v>
      </c>
      <c r="D43" s="293" t="s">
        <v>72</v>
      </c>
      <c r="E43" s="269"/>
      <c r="F43" s="294" t="s">
        <v>54</v>
      </c>
      <c r="G43" s="269"/>
      <c r="H43" s="269"/>
    </row>
    <row r="44" spans="1:8" ht="13.5" customHeight="1" thickBot="1">
      <c r="A44" s="278"/>
      <c r="B44" s="295" t="s">
        <v>98</v>
      </c>
      <c r="C44" s="307" t="s">
        <v>33</v>
      </c>
      <c r="D44" s="308">
        <v>911106</v>
      </c>
      <c r="E44" s="269"/>
      <c r="F44" s="820" t="s">
        <v>285</v>
      </c>
      <c r="G44" s="820"/>
      <c r="H44" s="820"/>
    </row>
    <row r="45" spans="1:8" ht="13.5" customHeight="1" thickBot="1">
      <c r="A45" s="275"/>
      <c r="B45" s="295" t="s">
        <v>286</v>
      </c>
      <c r="C45" s="307" t="s">
        <v>20</v>
      </c>
      <c r="D45" s="309">
        <v>650416</v>
      </c>
      <c r="E45" s="269"/>
      <c r="F45" s="820"/>
      <c r="G45" s="820"/>
      <c r="H45" s="820"/>
    </row>
    <row r="46" spans="1:8" ht="12.75">
      <c r="A46" s="275"/>
      <c r="B46" s="285" t="s">
        <v>156</v>
      </c>
      <c r="C46" s="285" t="s">
        <v>84</v>
      </c>
      <c r="D46" s="314" t="s">
        <v>287</v>
      </c>
      <c r="E46" s="269"/>
      <c r="F46" s="269"/>
      <c r="G46" s="269"/>
      <c r="H46" s="269"/>
    </row>
    <row r="47" spans="1:8" ht="12.75">
      <c r="A47" s="298"/>
      <c r="B47" s="298"/>
      <c r="C47" s="299"/>
      <c r="D47" s="300"/>
      <c r="E47" s="269"/>
      <c r="F47" s="269"/>
      <c r="G47" s="269"/>
      <c r="H47" s="269"/>
    </row>
    <row r="48" spans="1:8" ht="12.75">
      <c r="A48" s="269"/>
      <c r="B48" s="269"/>
      <c r="C48" s="269"/>
      <c r="D48" s="269"/>
      <c r="E48" s="269"/>
      <c r="F48" s="269"/>
      <c r="G48" s="269"/>
      <c r="H48" s="269"/>
    </row>
    <row r="49" spans="1:12" ht="12.75">
      <c r="A49" s="818"/>
      <c r="B49" s="818"/>
      <c r="C49" s="818"/>
      <c r="D49" s="818"/>
      <c r="E49" s="818"/>
      <c r="F49" s="818"/>
      <c r="G49" s="818"/>
      <c r="H49" s="818"/>
      <c r="I49" s="269"/>
      <c r="J49" s="269"/>
      <c r="K49" s="269"/>
      <c r="L49" s="269"/>
    </row>
    <row r="50" spans="1:12" ht="12.75">
      <c r="A50" s="818"/>
      <c r="B50" s="818"/>
      <c r="C50" s="818"/>
      <c r="D50" s="818"/>
      <c r="E50" s="818"/>
      <c r="F50" s="818"/>
      <c r="G50" s="818"/>
      <c r="H50" s="818"/>
      <c r="I50" s="269"/>
      <c r="J50" s="269"/>
      <c r="K50" s="269"/>
      <c r="L50" s="269"/>
    </row>
    <row r="54" spans="1:12" ht="12.75">
      <c r="A54" s="269"/>
      <c r="B54" s="269"/>
      <c r="C54" s="269"/>
      <c r="D54" s="301"/>
      <c r="E54" s="301"/>
      <c r="F54" s="301"/>
      <c r="G54" s="301"/>
      <c r="H54" s="301"/>
      <c r="I54" s="269"/>
      <c r="J54" s="269"/>
      <c r="K54" s="269"/>
      <c r="L54" s="269"/>
    </row>
    <row r="55" spans="1:12" ht="12.75">
      <c r="A55" s="269"/>
      <c r="B55" s="269"/>
      <c r="C55" s="269"/>
      <c r="D55" s="269"/>
      <c r="E55" s="302" t="s">
        <v>69</v>
      </c>
      <c r="F55" s="269"/>
      <c r="G55" s="269"/>
      <c r="H55" s="269"/>
      <c r="I55" s="269"/>
      <c r="J55" s="269"/>
      <c r="K55" s="269"/>
      <c r="L55" s="269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  <row r="59" spans="1:12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303"/>
      <c r="L59" s="303"/>
    </row>
    <row r="60" spans="1:12" ht="12.75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303"/>
      <c r="L60" s="303"/>
    </row>
  </sheetData>
  <sheetProtection/>
  <mergeCells count="22">
    <mergeCell ref="A49:H50"/>
    <mergeCell ref="A12:B12"/>
    <mergeCell ref="D12:E12"/>
    <mergeCell ref="F12:H12"/>
    <mergeCell ref="E16:G16"/>
    <mergeCell ref="A42:D42"/>
    <mergeCell ref="F44:H45"/>
    <mergeCell ref="A9:B9"/>
    <mergeCell ref="D9:E9"/>
    <mergeCell ref="F9:H9"/>
    <mergeCell ref="A10:D10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F8:H8"/>
  </mergeCells>
  <hyperlinks>
    <hyperlink ref="D9" r:id="rId1" display="m.resler@seznam.cz"/>
    <hyperlink ref="D12" r:id="rId2" display="musilp20@seznam.cz"/>
  </hyperlinks>
  <printOptions/>
  <pageMargins left="0.7" right="0.7" top="0.787401575" bottom="0.787401575" header="0.3" footer="0.3"/>
  <pageSetup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"/>
  <sheetViews>
    <sheetView zoomScalePageLayoutView="0" workbookViewId="0" topLeftCell="A1">
      <selection activeCell="A17" sqref="A17:D26"/>
    </sheetView>
  </sheetViews>
  <sheetFormatPr defaultColWidth="9.00390625" defaultRowHeight="12.75"/>
  <cols>
    <col min="1" max="16384" width="9.125" style="29" customWidth="1"/>
  </cols>
  <sheetData>
    <row r="1" spans="1:8" ht="18">
      <c r="A1" s="315" t="s">
        <v>288</v>
      </c>
      <c r="B1" s="316"/>
      <c r="C1" s="316"/>
      <c r="D1" s="316"/>
      <c r="E1" s="316"/>
      <c r="F1" s="316"/>
      <c r="G1" s="316"/>
      <c r="H1" s="199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826" t="s">
        <v>42</v>
      </c>
      <c r="B3" s="826"/>
      <c r="C3" s="826"/>
      <c r="D3" s="826"/>
      <c r="E3" s="46"/>
      <c r="F3" s="826" t="s">
        <v>43</v>
      </c>
      <c r="G3" s="826"/>
      <c r="H3" s="826"/>
    </row>
    <row r="4" spans="1:8" ht="21" thickBot="1">
      <c r="A4" s="832" t="s">
        <v>198</v>
      </c>
      <c r="B4" s="832"/>
      <c r="C4" s="832"/>
      <c r="D4" s="832"/>
      <c r="E4" s="46"/>
      <c r="F4" s="833" t="s">
        <v>289</v>
      </c>
      <c r="G4" s="833"/>
      <c r="H4" s="833"/>
    </row>
    <row r="5" spans="1:8" ht="12.75">
      <c r="A5" s="46"/>
      <c r="B5" s="317"/>
      <c r="C5" s="317"/>
      <c r="D5" s="317"/>
      <c r="E5" s="46"/>
      <c r="F5" s="317"/>
      <c r="G5" s="317"/>
      <c r="H5" s="317"/>
    </row>
    <row r="6" spans="1:8" ht="12.75">
      <c r="A6" s="318" t="s">
        <v>44</v>
      </c>
      <c r="B6" s="46"/>
      <c r="C6" s="46"/>
      <c r="D6" s="46"/>
      <c r="E6" s="46"/>
      <c r="F6" s="46"/>
      <c r="G6" s="46"/>
      <c r="H6" s="46"/>
    </row>
    <row r="7" spans="1:8" ht="13.5" thickBot="1">
      <c r="A7" s="826" t="s">
        <v>45</v>
      </c>
      <c r="B7" s="826"/>
      <c r="C7" s="826"/>
      <c r="D7" s="826"/>
      <c r="E7" s="46"/>
      <c r="F7" s="46"/>
      <c r="G7" s="46"/>
      <c r="H7" s="46"/>
    </row>
    <row r="8" spans="1:8" ht="12.75">
      <c r="A8" s="829" t="s">
        <v>46</v>
      </c>
      <c r="B8" s="829"/>
      <c r="C8" s="64" t="s">
        <v>47</v>
      </c>
      <c r="D8" s="830" t="s">
        <v>48</v>
      </c>
      <c r="E8" s="830"/>
      <c r="F8" s="831" t="s">
        <v>49</v>
      </c>
      <c r="G8" s="831"/>
      <c r="H8" s="831"/>
    </row>
    <row r="9" spans="1:8" ht="13.5" thickBot="1">
      <c r="A9" s="828" t="s">
        <v>290</v>
      </c>
      <c r="B9" s="822"/>
      <c r="C9" s="319" t="s">
        <v>57</v>
      </c>
      <c r="D9" s="809" t="s">
        <v>291</v>
      </c>
      <c r="E9" s="823" t="s">
        <v>292</v>
      </c>
      <c r="F9" s="824">
        <v>776353033</v>
      </c>
      <c r="G9" s="824"/>
      <c r="H9" s="824"/>
    </row>
    <row r="10" spans="1:8" ht="13.5" thickBot="1">
      <c r="A10" s="826" t="s">
        <v>50</v>
      </c>
      <c r="B10" s="826"/>
      <c r="C10" s="826"/>
      <c r="D10" s="826"/>
      <c r="E10" s="46"/>
      <c r="F10" s="46"/>
      <c r="G10" s="46"/>
      <c r="H10" s="46"/>
    </row>
    <row r="11" spans="1:8" ht="12.75">
      <c r="A11" s="829" t="s">
        <v>46</v>
      </c>
      <c r="B11" s="829"/>
      <c r="C11" s="64" t="s">
        <v>47</v>
      </c>
      <c r="D11" s="830" t="s">
        <v>48</v>
      </c>
      <c r="E11" s="830"/>
      <c r="F11" s="831" t="s">
        <v>49</v>
      </c>
      <c r="G11" s="831"/>
      <c r="H11" s="831"/>
    </row>
    <row r="12" spans="1:8" ht="13.5" thickBot="1">
      <c r="A12" s="822" t="s">
        <v>180</v>
      </c>
      <c r="B12" s="822"/>
      <c r="C12" s="319" t="s">
        <v>15</v>
      </c>
      <c r="D12" s="809" t="s">
        <v>293</v>
      </c>
      <c r="E12" s="823" t="s">
        <v>294</v>
      </c>
      <c r="F12" s="824">
        <v>777941616</v>
      </c>
      <c r="G12" s="824"/>
      <c r="H12" s="824"/>
    </row>
    <row r="13" spans="1:8" ht="12.75">
      <c r="A13" s="46"/>
      <c r="B13" s="46"/>
      <c r="C13" s="46"/>
      <c r="D13" s="317"/>
      <c r="E13" s="317"/>
      <c r="F13" s="317"/>
      <c r="G13" s="317"/>
      <c r="H13" s="317"/>
    </row>
    <row r="14" spans="1:8" ht="12.75">
      <c r="A14" s="318" t="s">
        <v>51</v>
      </c>
      <c r="B14" s="46"/>
      <c r="C14" s="46"/>
      <c r="D14" s="46"/>
      <c r="E14" s="46"/>
      <c r="F14" s="46"/>
      <c r="G14" s="46"/>
      <c r="H14" s="46"/>
    </row>
    <row r="15" spans="1:8" ht="12.75">
      <c r="A15" s="77"/>
      <c r="B15" s="77"/>
      <c r="C15" s="77"/>
      <c r="D15" s="77"/>
      <c r="E15" s="77"/>
      <c r="F15" s="77"/>
      <c r="G15" s="77"/>
      <c r="H15" s="182"/>
    </row>
    <row r="16" spans="1:8" ht="12.75">
      <c r="A16" s="75" t="s">
        <v>52</v>
      </c>
      <c r="B16" s="204" t="s">
        <v>46</v>
      </c>
      <c r="C16" s="204" t="s">
        <v>47</v>
      </c>
      <c r="D16" s="204" t="s">
        <v>217</v>
      </c>
      <c r="E16" s="825"/>
      <c r="F16" s="825"/>
      <c r="G16" s="825"/>
      <c r="H16" s="320"/>
    </row>
    <row r="17" spans="1:8" ht="12.75">
      <c r="A17" s="321">
        <v>63</v>
      </c>
      <c r="B17" s="321" t="s">
        <v>295</v>
      </c>
      <c r="C17" s="322" t="s">
        <v>20</v>
      </c>
      <c r="D17" s="323">
        <v>631112</v>
      </c>
      <c r="E17" s="324" t="s">
        <v>296</v>
      </c>
      <c r="F17" s="103"/>
      <c r="G17" s="103"/>
      <c r="H17" s="182"/>
    </row>
    <row r="18" spans="1:8" ht="12.75">
      <c r="A18" s="321">
        <v>88</v>
      </c>
      <c r="B18" s="321" t="s">
        <v>295</v>
      </c>
      <c r="C18" s="322" t="s">
        <v>17</v>
      </c>
      <c r="D18" s="323">
        <v>880713</v>
      </c>
      <c r="E18" s="103"/>
      <c r="F18" s="103"/>
      <c r="G18" s="103"/>
      <c r="H18" s="182"/>
    </row>
    <row r="19" spans="1:8" ht="12.75">
      <c r="A19" s="321">
        <v>66</v>
      </c>
      <c r="B19" s="321" t="s">
        <v>82</v>
      </c>
      <c r="C19" s="322" t="s">
        <v>39</v>
      </c>
      <c r="D19" s="323">
        <v>640911</v>
      </c>
      <c r="E19" s="103"/>
      <c r="F19" s="103"/>
      <c r="G19" s="103"/>
      <c r="H19" s="182"/>
    </row>
    <row r="20" spans="1:8" ht="12.75">
      <c r="A20" s="321">
        <v>68</v>
      </c>
      <c r="B20" s="321" t="s">
        <v>137</v>
      </c>
      <c r="C20" s="322" t="s">
        <v>76</v>
      </c>
      <c r="D20" s="323">
        <v>800708</v>
      </c>
      <c r="E20" s="103"/>
      <c r="F20" s="103"/>
      <c r="G20" s="103"/>
      <c r="H20" s="182"/>
    </row>
    <row r="21" spans="1:8" ht="12.75">
      <c r="A21" s="321">
        <v>44</v>
      </c>
      <c r="B21" s="321" t="s">
        <v>297</v>
      </c>
      <c r="C21" s="322" t="s">
        <v>23</v>
      </c>
      <c r="D21" s="323">
        <v>910228</v>
      </c>
      <c r="E21" s="103"/>
      <c r="F21" s="103"/>
      <c r="G21" s="103"/>
      <c r="H21" s="182"/>
    </row>
    <row r="22" spans="1:8" ht="12.75">
      <c r="A22" s="321">
        <v>91</v>
      </c>
      <c r="B22" s="321" t="s">
        <v>175</v>
      </c>
      <c r="C22" s="322" t="s">
        <v>100</v>
      </c>
      <c r="D22" s="323">
        <v>711028</v>
      </c>
      <c r="E22" s="103"/>
      <c r="F22" s="103"/>
      <c r="G22" s="103"/>
      <c r="H22" s="182"/>
    </row>
    <row r="23" spans="1:8" ht="12.75">
      <c r="A23" s="321">
        <v>19</v>
      </c>
      <c r="B23" s="321" t="s">
        <v>298</v>
      </c>
      <c r="C23" s="322" t="s">
        <v>66</v>
      </c>
      <c r="D23" s="323">
        <v>860223</v>
      </c>
      <c r="E23" s="103"/>
      <c r="F23" s="103"/>
      <c r="G23" s="103"/>
      <c r="H23" s="182"/>
    </row>
    <row r="24" spans="1:8" ht="12.75">
      <c r="A24" s="321">
        <v>77</v>
      </c>
      <c r="B24" s="321" t="s">
        <v>290</v>
      </c>
      <c r="C24" s="322" t="s">
        <v>57</v>
      </c>
      <c r="D24" s="323">
        <v>770109</v>
      </c>
      <c r="E24" s="324" t="s">
        <v>8</v>
      </c>
      <c r="F24" s="103"/>
      <c r="G24" s="103"/>
      <c r="H24" s="182"/>
    </row>
    <row r="25" spans="1:8" ht="12.75">
      <c r="A25" s="321">
        <v>7</v>
      </c>
      <c r="B25" s="321" t="s">
        <v>99</v>
      </c>
      <c r="C25" s="322" t="s">
        <v>70</v>
      </c>
      <c r="D25" s="323">
        <v>821007</v>
      </c>
      <c r="E25" s="324" t="s">
        <v>8</v>
      </c>
      <c r="F25" s="103"/>
      <c r="G25" s="103"/>
      <c r="H25" s="182"/>
    </row>
    <row r="26" spans="1:8" ht="12.75">
      <c r="A26" s="321">
        <v>33</v>
      </c>
      <c r="B26" s="321" t="s">
        <v>92</v>
      </c>
      <c r="C26" s="322" t="s">
        <v>37</v>
      </c>
      <c r="D26" s="323"/>
      <c r="E26" s="103"/>
      <c r="F26" s="103"/>
      <c r="G26" s="103"/>
      <c r="H26" s="182"/>
    </row>
    <row r="27" spans="1:8" ht="12.75">
      <c r="A27" s="321"/>
      <c r="B27" s="321"/>
      <c r="C27" s="322"/>
      <c r="D27" s="323"/>
      <c r="E27" s="103"/>
      <c r="F27" s="103"/>
      <c r="G27" s="103"/>
      <c r="H27" s="182"/>
    </row>
    <row r="28" spans="1:8" ht="12.75">
      <c r="A28" s="324"/>
      <c r="B28" s="324"/>
      <c r="C28" s="325"/>
      <c r="D28" s="326"/>
      <c r="E28" s="103"/>
      <c r="F28" s="103"/>
      <c r="G28" s="103"/>
      <c r="H28" s="182"/>
    </row>
    <row r="29" spans="1:8" ht="12.75">
      <c r="A29" s="324"/>
      <c r="B29" s="324"/>
      <c r="C29" s="325"/>
      <c r="D29" s="326"/>
      <c r="E29" s="102"/>
      <c r="F29" s="102"/>
      <c r="G29" s="102"/>
      <c r="H29" s="182"/>
    </row>
    <row r="30" spans="1:8" ht="12.75">
      <c r="A30" s="324"/>
      <c r="B30" s="324"/>
      <c r="C30" s="325"/>
      <c r="D30" s="326"/>
      <c r="E30" s="102"/>
      <c r="F30" s="102"/>
      <c r="G30" s="102"/>
      <c r="H30" s="182"/>
    </row>
    <row r="31" spans="1:8" ht="12.75">
      <c r="A31" s="204"/>
      <c r="B31" s="325"/>
      <c r="C31" s="325"/>
      <c r="D31" s="327"/>
      <c r="E31" s="102"/>
      <c r="F31" s="102"/>
      <c r="G31" s="102"/>
      <c r="H31" s="182"/>
    </row>
    <row r="32" spans="1:8" ht="12.75">
      <c r="A32" s="328"/>
      <c r="B32" s="329"/>
      <c r="C32" s="329"/>
      <c r="D32" s="101"/>
      <c r="E32" s="330"/>
      <c r="F32" s="330"/>
      <c r="G32" s="330"/>
      <c r="H32" s="46"/>
    </row>
    <row r="33" spans="1:8" ht="12.75">
      <c r="A33" s="46"/>
      <c r="B33" s="46"/>
      <c r="C33" s="46"/>
      <c r="D33" s="46"/>
      <c r="E33" s="46"/>
      <c r="F33" s="46"/>
      <c r="G33" s="46"/>
      <c r="H33" s="46"/>
    </row>
    <row r="34" spans="1:8" ht="12.75">
      <c r="A34" s="826" t="s">
        <v>53</v>
      </c>
      <c r="B34" s="826"/>
      <c r="C34" s="826"/>
      <c r="D34" s="826"/>
      <c r="E34" s="46"/>
      <c r="F34" s="46"/>
      <c r="G34" s="46"/>
      <c r="H34" s="46"/>
    </row>
    <row r="35" spans="1:8" ht="13.5" thickBot="1">
      <c r="A35" s="331" t="s">
        <v>52</v>
      </c>
      <c r="B35" s="332" t="s">
        <v>46</v>
      </c>
      <c r="C35" s="333" t="s">
        <v>47</v>
      </c>
      <c r="D35" s="334" t="s">
        <v>87</v>
      </c>
      <c r="E35" s="46"/>
      <c r="F35" s="65" t="s">
        <v>54</v>
      </c>
      <c r="G35" s="46"/>
      <c r="H35" s="46"/>
    </row>
    <row r="36" spans="1:8" ht="13.5" thickBot="1">
      <c r="A36" s="325">
        <v>79</v>
      </c>
      <c r="B36" s="321" t="s">
        <v>180</v>
      </c>
      <c r="C36" s="322" t="s">
        <v>15</v>
      </c>
      <c r="D36" s="335">
        <v>790131</v>
      </c>
      <c r="E36" s="46"/>
      <c r="F36" s="827" t="s">
        <v>299</v>
      </c>
      <c r="G36" s="827"/>
      <c r="H36" s="827"/>
    </row>
    <row r="37" spans="1:8" ht="13.5" thickBot="1">
      <c r="A37" s="77"/>
      <c r="B37" s="336"/>
      <c r="C37" s="337"/>
      <c r="D37" s="69"/>
      <c r="E37" s="46"/>
      <c r="F37" s="827"/>
      <c r="G37" s="827"/>
      <c r="H37" s="827"/>
    </row>
    <row r="38" spans="1:8" ht="12.75">
      <c r="A38" s="46"/>
      <c r="B38" s="46"/>
      <c r="C38" s="46"/>
      <c r="D38" s="46"/>
      <c r="E38" s="46"/>
      <c r="F38" s="46"/>
      <c r="G38" s="46"/>
      <c r="H38" s="46"/>
    </row>
    <row r="39" spans="1:8" ht="12.75">
      <c r="A39" s="821"/>
      <c r="B39" s="821"/>
      <c r="C39" s="821"/>
      <c r="D39" s="821"/>
      <c r="E39" s="821"/>
      <c r="F39" s="821"/>
      <c r="G39" s="821"/>
      <c r="H39" s="821"/>
    </row>
    <row r="40" spans="1:8" ht="12.75">
      <c r="A40" s="821"/>
      <c r="B40" s="821"/>
      <c r="C40" s="821"/>
      <c r="D40" s="821"/>
      <c r="E40" s="821"/>
      <c r="F40" s="821"/>
      <c r="G40" s="821"/>
      <c r="H40" s="821"/>
    </row>
    <row r="44" spans="4:8" ht="12.75">
      <c r="D44" s="338"/>
      <c r="E44" s="338"/>
      <c r="F44" s="338"/>
      <c r="G44" s="338"/>
      <c r="H44" s="338"/>
    </row>
    <row r="45" spans="4:8" ht="12.75">
      <c r="D45" s="46"/>
      <c r="E45" s="339" t="s">
        <v>69</v>
      </c>
      <c r="F45" s="46"/>
      <c r="G45" s="46"/>
      <c r="H45" s="46"/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39:H40"/>
    <mergeCell ref="A12:B12"/>
    <mergeCell ref="D12:E12"/>
    <mergeCell ref="F12:H12"/>
    <mergeCell ref="E16:G16"/>
    <mergeCell ref="A34:D34"/>
    <mergeCell ref="F36:H37"/>
  </mergeCells>
  <hyperlinks>
    <hyperlink ref="D9" r:id="rId1" display="Babas.D@seznam.cz"/>
    <hyperlink ref="E9" r:id="rId2" display="mailto:martin.neoral@centrum.cz"/>
    <hyperlink ref="D12" r:id="rId3" display="micias@seznam.cz"/>
    <hyperlink ref="E12" r:id="rId4" display="mailto:ready123@seznam.cz"/>
  </hyperlinks>
  <printOptions/>
  <pageMargins left="0.7" right="0.7" top="0.787401575" bottom="0.787401575" header="0.3" footer="0.3"/>
  <pageSetup orientation="portrait" paperSize="9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4"/>
  <sheetViews>
    <sheetView zoomScalePageLayoutView="0" workbookViewId="0" topLeftCell="A1">
      <selection activeCell="A18" sqref="A18:D29"/>
    </sheetView>
  </sheetViews>
  <sheetFormatPr defaultColWidth="9.00390625" defaultRowHeight="12.75"/>
  <cols>
    <col min="1" max="1" width="9.125" style="29" customWidth="1"/>
    <col min="2" max="2" width="9.00390625" style="29" customWidth="1"/>
    <col min="3" max="3" width="22.25390625" style="29" customWidth="1"/>
    <col min="4" max="4" width="11.875" style="29" customWidth="1"/>
    <col min="5" max="5" width="20.125" style="29" customWidth="1"/>
    <col min="6" max="7" width="4.75390625" style="29" customWidth="1"/>
    <col min="8" max="8" width="7.00390625" style="29" customWidth="1"/>
    <col min="9" max="16384" width="9.125" style="29" customWidth="1"/>
  </cols>
  <sheetData>
    <row r="1" spans="1:8" ht="18">
      <c r="A1" s="362" t="s">
        <v>322</v>
      </c>
      <c r="B1" s="363"/>
      <c r="C1" s="363"/>
      <c r="D1" s="363"/>
      <c r="E1" s="363"/>
      <c r="F1" s="363"/>
      <c r="G1" s="363"/>
      <c r="H1" s="363"/>
    </row>
    <row r="2" spans="1:8" ht="7.5" customHeigh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834" t="s">
        <v>42</v>
      </c>
      <c r="B3" s="834"/>
      <c r="C3" s="834"/>
      <c r="D3" s="834"/>
      <c r="E3" s="47"/>
      <c r="F3" s="834" t="s">
        <v>43</v>
      </c>
      <c r="G3" s="834"/>
      <c r="H3" s="834"/>
    </row>
    <row r="4" spans="1:8" ht="31.5" customHeight="1" thickBot="1">
      <c r="A4" s="846" t="s">
        <v>323</v>
      </c>
      <c r="B4" s="846"/>
      <c r="C4" s="846"/>
      <c r="D4" s="846"/>
      <c r="E4" s="47"/>
      <c r="F4" s="846" t="s">
        <v>324</v>
      </c>
      <c r="G4" s="846"/>
      <c r="H4" s="846"/>
    </row>
    <row r="5" spans="1:8" ht="9" customHeight="1">
      <c r="A5" s="47"/>
      <c r="B5" s="48"/>
      <c r="C5" s="48"/>
      <c r="D5" s="48"/>
      <c r="E5" s="47"/>
      <c r="F5" s="48"/>
      <c r="G5" s="48"/>
      <c r="H5" s="48"/>
    </row>
    <row r="6" spans="1:8" ht="12.75">
      <c r="A6" s="49" t="s">
        <v>44</v>
      </c>
      <c r="B6" s="47"/>
      <c r="C6" s="47"/>
      <c r="D6" s="47"/>
      <c r="E6" s="47"/>
      <c r="F6" s="47"/>
      <c r="G6" s="47"/>
      <c r="H6" s="47"/>
    </row>
    <row r="7" spans="1:8" ht="13.5" thickBot="1">
      <c r="A7" s="834" t="s">
        <v>88</v>
      </c>
      <c r="B7" s="834"/>
      <c r="C7" s="834"/>
      <c r="D7" s="834"/>
      <c r="E7" s="47"/>
      <c r="F7" s="47"/>
      <c r="G7" s="47"/>
      <c r="H7" s="47"/>
    </row>
    <row r="8" spans="1:8" ht="10.5" customHeight="1">
      <c r="A8" s="847" t="s">
        <v>46</v>
      </c>
      <c r="B8" s="847"/>
      <c r="C8" s="364" t="s">
        <v>47</v>
      </c>
      <c r="D8" s="843" t="s">
        <v>48</v>
      </c>
      <c r="E8" s="843"/>
      <c r="F8" s="844" t="s">
        <v>49</v>
      </c>
      <c r="G8" s="844"/>
      <c r="H8" s="844"/>
    </row>
    <row r="9" spans="1:8" ht="15.75" customHeight="1" thickBot="1">
      <c r="A9" s="840" t="s">
        <v>60</v>
      </c>
      <c r="B9" s="840"/>
      <c r="C9" s="365" t="s">
        <v>61</v>
      </c>
      <c r="D9" s="837" t="s">
        <v>325</v>
      </c>
      <c r="E9" s="838"/>
      <c r="F9" s="842">
        <v>604764812</v>
      </c>
      <c r="G9" s="842"/>
      <c r="H9" s="842"/>
    </row>
    <row r="10" spans="1:8" ht="13.5" thickBot="1">
      <c r="A10" s="834" t="s">
        <v>89</v>
      </c>
      <c r="B10" s="834"/>
      <c r="C10" s="834"/>
      <c r="D10" s="834"/>
      <c r="E10" s="47"/>
      <c r="F10" s="47"/>
      <c r="G10" s="47"/>
      <c r="H10" s="47"/>
    </row>
    <row r="11" spans="1:8" ht="10.5" customHeight="1">
      <c r="A11" s="847" t="s">
        <v>46</v>
      </c>
      <c r="B11" s="847"/>
      <c r="C11" s="364" t="s">
        <v>47</v>
      </c>
      <c r="D11" s="843" t="s">
        <v>48</v>
      </c>
      <c r="E11" s="843"/>
      <c r="F11" s="844" t="s">
        <v>49</v>
      </c>
      <c r="G11" s="844"/>
      <c r="H11" s="844"/>
    </row>
    <row r="12" spans="1:8" ht="15.75" customHeight="1">
      <c r="A12" s="836" t="s">
        <v>326</v>
      </c>
      <c r="B12" s="836"/>
      <c r="C12" s="50" t="s">
        <v>17</v>
      </c>
      <c r="D12" s="837" t="s">
        <v>327</v>
      </c>
      <c r="E12" s="838"/>
      <c r="F12" s="839">
        <v>775031401</v>
      </c>
      <c r="G12" s="839"/>
      <c r="H12" s="839"/>
    </row>
    <row r="13" spans="1:8" ht="13.5" customHeight="1" thickBot="1">
      <c r="A13" s="840"/>
      <c r="B13" s="840"/>
      <c r="C13" s="365"/>
      <c r="D13" s="841"/>
      <c r="E13" s="841"/>
      <c r="F13" s="842"/>
      <c r="G13" s="842"/>
      <c r="H13" s="842"/>
    </row>
    <row r="14" spans="1:8" ht="12.75">
      <c r="A14" s="47"/>
      <c r="B14" s="48"/>
      <c r="C14" s="48"/>
      <c r="D14" s="48"/>
      <c r="E14" s="48"/>
      <c r="F14" s="48"/>
      <c r="G14" s="48"/>
      <c r="H14" s="48"/>
    </row>
    <row r="15" spans="1:8" ht="12.75">
      <c r="A15" s="49" t="s">
        <v>51</v>
      </c>
      <c r="B15" s="47"/>
      <c r="C15" s="47"/>
      <c r="D15" s="47"/>
      <c r="E15" s="47"/>
      <c r="F15" s="47"/>
      <c r="G15" s="47"/>
      <c r="H15" s="47"/>
    </row>
    <row r="16" spans="1:15" ht="13.5" thickBot="1">
      <c r="A16" s="845"/>
      <c r="B16" s="845"/>
      <c r="C16" s="845"/>
      <c r="D16" s="845"/>
      <c r="E16" s="47"/>
      <c r="F16" s="47"/>
      <c r="G16" s="47"/>
      <c r="H16" s="48"/>
      <c r="I16" s="33"/>
      <c r="J16" s="33"/>
      <c r="K16" s="33"/>
      <c r="L16" s="33"/>
      <c r="M16" s="33"/>
      <c r="N16" s="33"/>
      <c r="O16" s="33"/>
    </row>
    <row r="17" spans="1:15" ht="15" customHeight="1">
      <c r="A17" s="366" t="s">
        <v>52</v>
      </c>
      <c r="B17" s="367" t="s">
        <v>46</v>
      </c>
      <c r="C17" s="367" t="s">
        <v>47</v>
      </c>
      <c r="D17" s="368" t="s">
        <v>120</v>
      </c>
      <c r="E17" s="369"/>
      <c r="F17" s="370"/>
      <c r="G17" s="370"/>
      <c r="H17" s="370"/>
      <c r="I17" s="100"/>
      <c r="J17" s="101"/>
      <c r="K17" s="101"/>
      <c r="L17" s="371"/>
      <c r="M17" s="33"/>
      <c r="N17" s="33"/>
      <c r="O17" s="33"/>
    </row>
    <row r="18" spans="1:15" ht="15" customHeight="1">
      <c r="A18" s="204">
        <v>7</v>
      </c>
      <c r="B18" s="69" t="s">
        <v>326</v>
      </c>
      <c r="C18" s="182" t="s">
        <v>17</v>
      </c>
      <c r="D18" s="182">
        <v>870707</v>
      </c>
      <c r="E18" s="371"/>
      <c r="F18" s="330"/>
      <c r="G18" s="372"/>
      <c r="H18" s="373"/>
      <c r="I18" s="100"/>
      <c r="J18" s="101"/>
      <c r="K18" s="101"/>
      <c r="L18" s="371"/>
      <c r="M18" s="371"/>
      <c r="N18" s="33"/>
      <c r="O18" s="33"/>
    </row>
    <row r="19" spans="1:15" ht="15" customHeight="1">
      <c r="A19" s="204">
        <v>11</v>
      </c>
      <c r="B19" s="69" t="s">
        <v>60</v>
      </c>
      <c r="C19" s="182" t="s">
        <v>37</v>
      </c>
      <c r="D19" s="182">
        <v>930715</v>
      </c>
      <c r="E19" s="371"/>
      <c r="F19" s="330"/>
      <c r="G19" s="33"/>
      <c r="H19" s="373"/>
      <c r="I19" s="100"/>
      <c r="J19" s="101"/>
      <c r="K19" s="101"/>
      <c r="L19" s="371"/>
      <c r="M19" s="33"/>
      <c r="N19" s="33"/>
      <c r="O19" s="33"/>
    </row>
    <row r="20" spans="1:15" ht="15" customHeight="1">
      <c r="A20" s="204">
        <v>21</v>
      </c>
      <c r="B20" s="69" t="s">
        <v>328</v>
      </c>
      <c r="C20" s="182" t="s">
        <v>57</v>
      </c>
      <c r="D20" s="182">
        <v>881022</v>
      </c>
      <c r="E20" s="371"/>
      <c r="F20" s="330"/>
      <c r="G20" s="33"/>
      <c r="H20" s="373"/>
      <c r="I20" s="100"/>
      <c r="J20" s="101"/>
      <c r="K20" s="101"/>
      <c r="L20" s="371"/>
      <c r="M20" s="371"/>
      <c r="N20" s="33"/>
      <c r="O20" s="33"/>
    </row>
    <row r="21" spans="1:15" ht="15" customHeight="1">
      <c r="A21" s="204">
        <v>22</v>
      </c>
      <c r="B21" s="69" t="s">
        <v>329</v>
      </c>
      <c r="C21" s="182" t="s">
        <v>57</v>
      </c>
      <c r="D21" s="182">
        <v>921016</v>
      </c>
      <c r="E21" s="371"/>
      <c r="F21" s="330"/>
      <c r="G21" s="33"/>
      <c r="H21" s="373"/>
      <c r="I21" s="100"/>
      <c r="J21" s="101"/>
      <c r="K21" s="33"/>
      <c r="L21" s="373"/>
      <c r="M21" s="371"/>
      <c r="N21" s="33"/>
      <c r="O21" s="33"/>
    </row>
    <row r="22" spans="1:15" ht="15" customHeight="1">
      <c r="A22" s="204">
        <v>25</v>
      </c>
      <c r="B22" s="69" t="s">
        <v>91</v>
      </c>
      <c r="C22" s="182" t="s">
        <v>37</v>
      </c>
      <c r="D22" s="374">
        <v>840316</v>
      </c>
      <c r="E22" s="371"/>
      <c r="F22" s="330"/>
      <c r="G22" s="33"/>
      <c r="H22" s="373"/>
      <c r="I22" s="100"/>
      <c r="J22" s="101"/>
      <c r="K22" s="101"/>
      <c r="L22" s="371"/>
      <c r="M22" s="371"/>
      <c r="N22" s="33"/>
      <c r="O22" s="33"/>
    </row>
    <row r="23" spans="1:15" ht="15" customHeight="1">
      <c r="A23" s="204">
        <v>27</v>
      </c>
      <c r="B23" s="69" t="s">
        <v>330</v>
      </c>
      <c r="C23" s="182" t="s">
        <v>74</v>
      </c>
      <c r="D23" s="182">
        <v>860603</v>
      </c>
      <c r="E23" s="371"/>
      <c r="F23" s="330"/>
      <c r="G23" s="33"/>
      <c r="H23" s="373"/>
      <c r="I23" s="100"/>
      <c r="J23" s="101"/>
      <c r="K23" s="101"/>
      <c r="L23" s="371"/>
      <c r="M23" s="199"/>
      <c r="N23" s="33"/>
      <c r="O23" s="33"/>
    </row>
    <row r="24" spans="1:15" ht="15" customHeight="1">
      <c r="A24" s="204">
        <v>60</v>
      </c>
      <c r="B24" s="69" t="s">
        <v>67</v>
      </c>
      <c r="C24" s="182" t="s">
        <v>23</v>
      </c>
      <c r="D24" s="182">
        <v>790718</v>
      </c>
      <c r="E24" s="371"/>
      <c r="F24" s="330"/>
      <c r="G24" s="33"/>
      <c r="H24" s="373"/>
      <c r="I24" s="100"/>
      <c r="J24" s="101"/>
      <c r="K24" s="101"/>
      <c r="L24" s="371"/>
      <c r="M24" s="371"/>
      <c r="N24" s="33"/>
      <c r="O24" s="33"/>
    </row>
    <row r="25" spans="1:15" ht="15" customHeight="1">
      <c r="A25" s="204"/>
      <c r="B25" s="69" t="s">
        <v>331</v>
      </c>
      <c r="C25" s="182" t="s">
        <v>16</v>
      </c>
      <c r="D25" s="76">
        <v>820207</v>
      </c>
      <c r="E25" s="371"/>
      <c r="F25" s="330"/>
      <c r="G25" s="33"/>
      <c r="H25" s="373"/>
      <c r="I25" s="100"/>
      <c r="J25" s="101"/>
      <c r="K25" s="101"/>
      <c r="L25" s="371"/>
      <c r="M25" s="371"/>
      <c r="N25" s="33"/>
      <c r="O25" s="33"/>
    </row>
    <row r="26" spans="1:15" ht="15" customHeight="1">
      <c r="A26" s="623">
        <v>88</v>
      </c>
      <c r="B26" s="84" t="s">
        <v>60</v>
      </c>
      <c r="C26" s="182" t="s">
        <v>61</v>
      </c>
      <c r="D26" s="182">
        <v>900903</v>
      </c>
      <c r="E26" s="371"/>
      <c r="F26" s="330"/>
      <c r="G26" s="33"/>
      <c r="H26" s="373"/>
      <c r="I26" s="100"/>
      <c r="J26" s="104"/>
      <c r="K26" s="104"/>
      <c r="L26" s="371"/>
      <c r="M26" s="371"/>
      <c r="N26" s="33"/>
      <c r="O26" s="33"/>
    </row>
    <row r="27" spans="1:15" ht="15" customHeight="1">
      <c r="A27" s="623">
        <v>91</v>
      </c>
      <c r="B27" s="84" t="s">
        <v>133</v>
      </c>
      <c r="C27" s="182" t="s">
        <v>70</v>
      </c>
      <c r="D27" s="182">
        <v>710301</v>
      </c>
      <c r="E27" s="371"/>
      <c r="F27" s="330"/>
      <c r="G27" s="33"/>
      <c r="H27" s="373"/>
      <c r="I27" s="100"/>
      <c r="J27" s="104"/>
      <c r="K27" s="104"/>
      <c r="L27" s="371"/>
      <c r="M27" s="371"/>
      <c r="N27" s="33"/>
      <c r="O27" s="33"/>
    </row>
    <row r="28" spans="1:15" ht="15" customHeight="1">
      <c r="A28" s="624">
        <v>73</v>
      </c>
      <c r="B28" s="376" t="s">
        <v>482</v>
      </c>
      <c r="C28" s="377" t="s">
        <v>57</v>
      </c>
      <c r="D28" s="378">
        <v>85</v>
      </c>
      <c r="E28" s="371"/>
      <c r="F28" s="330"/>
      <c r="G28" s="33"/>
      <c r="H28" s="373"/>
      <c r="I28" s="100"/>
      <c r="J28" s="101"/>
      <c r="K28" s="101"/>
      <c r="L28" s="371"/>
      <c r="M28" s="33"/>
      <c r="N28" s="33"/>
      <c r="O28" s="33"/>
    </row>
    <row r="29" spans="1:15" ht="15" customHeight="1">
      <c r="A29" s="379"/>
      <c r="B29" s="715" t="s">
        <v>538</v>
      </c>
      <c r="C29" s="715" t="s">
        <v>23</v>
      </c>
      <c r="D29" s="182"/>
      <c r="E29" s="371"/>
      <c r="F29" s="330"/>
      <c r="G29" s="33"/>
      <c r="H29" s="373"/>
      <c r="I29" s="48"/>
      <c r="J29" s="48"/>
      <c r="K29" s="48"/>
      <c r="L29" s="33"/>
      <c r="M29" s="33"/>
      <c r="N29" s="33"/>
      <c r="O29" s="33"/>
    </row>
    <row r="30" spans="1:15" ht="15" customHeight="1">
      <c r="A30" s="380"/>
      <c r="B30" s="182"/>
      <c r="C30" s="182"/>
      <c r="D30" s="182"/>
      <c r="E30" s="371"/>
      <c r="F30" s="330"/>
      <c r="G30" s="33"/>
      <c r="H30" s="373"/>
      <c r="I30" s="48"/>
      <c r="J30" s="48"/>
      <c r="K30" s="48"/>
      <c r="L30" s="33"/>
      <c r="M30" s="33"/>
      <c r="N30" s="33"/>
      <c r="O30" s="33"/>
    </row>
    <row r="31" spans="1:11" ht="15" customHeight="1">
      <c r="A31" s="72"/>
      <c r="B31" s="205"/>
      <c r="C31" s="381"/>
      <c r="D31" s="182"/>
      <c r="E31" s="371"/>
      <c r="F31" s="371"/>
      <c r="G31" s="371"/>
      <c r="H31" s="48"/>
      <c r="I31" s="47"/>
      <c r="J31" s="47"/>
      <c r="K31" s="47"/>
    </row>
    <row r="32" spans="1:8" ht="15" customHeight="1">
      <c r="A32" s="72"/>
      <c r="B32" s="205"/>
      <c r="C32" s="381"/>
      <c r="D32" s="182"/>
      <c r="E32" s="371"/>
      <c r="F32" s="371"/>
      <c r="G32" s="371"/>
      <c r="H32" s="48"/>
    </row>
    <row r="33" spans="1:8" ht="15" customHeight="1">
      <c r="A33" s="72"/>
      <c r="B33" s="205"/>
      <c r="C33" s="381"/>
      <c r="D33" s="182"/>
      <c r="E33" s="371"/>
      <c r="F33" s="371"/>
      <c r="G33" s="371"/>
      <c r="H33" s="48"/>
    </row>
    <row r="34" spans="1:8" ht="15" customHeight="1">
      <c r="A34" s="72"/>
      <c r="B34" s="205"/>
      <c r="C34" s="381"/>
      <c r="D34" s="374"/>
      <c r="E34" s="371"/>
      <c r="F34" s="199"/>
      <c r="G34" s="371"/>
      <c r="H34" s="48"/>
    </row>
    <row r="35" spans="1:8" ht="9.75" customHeight="1">
      <c r="A35" s="834" t="s">
        <v>53</v>
      </c>
      <c r="B35" s="834"/>
      <c r="C35" s="834"/>
      <c r="D35" s="834"/>
      <c r="E35" s="47"/>
      <c r="F35" s="47"/>
      <c r="G35" s="47"/>
      <c r="H35" s="47"/>
    </row>
    <row r="36" spans="1:8" ht="13.5" thickBot="1">
      <c r="A36" s="50"/>
      <c r="B36" s="189" t="s">
        <v>46</v>
      </c>
      <c r="C36" s="189" t="s">
        <v>47</v>
      </c>
      <c r="D36" s="189" t="s">
        <v>151</v>
      </c>
      <c r="E36" s="47"/>
      <c r="F36" s="52" t="s">
        <v>54</v>
      </c>
      <c r="G36" s="47"/>
      <c r="H36" s="47"/>
    </row>
    <row r="37" spans="1:8" ht="13.5" thickBot="1">
      <c r="A37" s="379">
        <v>93</v>
      </c>
      <c r="B37" s="182" t="s">
        <v>60</v>
      </c>
      <c r="C37" s="182" t="s">
        <v>94</v>
      </c>
      <c r="D37" s="182">
        <v>961003</v>
      </c>
      <c r="E37" s="47"/>
      <c r="F37" s="835" t="s">
        <v>332</v>
      </c>
      <c r="G37" s="835"/>
      <c r="H37" s="835"/>
    </row>
    <row r="38" spans="1:8" ht="15" customHeight="1" thickBot="1">
      <c r="A38" s="380"/>
      <c r="B38" s="182" t="s">
        <v>78</v>
      </c>
      <c r="C38" s="182" t="s">
        <v>76</v>
      </c>
      <c r="D38" s="182"/>
      <c r="E38" s="47"/>
      <c r="F38" s="835"/>
      <c r="G38" s="835"/>
      <c r="H38" s="835"/>
    </row>
    <row r="39" spans="1:8" ht="15" customHeight="1">
      <c r="A39" s="32"/>
      <c r="B39" s="182"/>
      <c r="C39" s="182"/>
      <c r="D39" s="182"/>
      <c r="E39" s="47"/>
      <c r="F39" s="47"/>
      <c r="G39" s="47"/>
      <c r="H39" s="47"/>
    </row>
    <row r="40" spans="1:8" ht="15" customHeight="1">
      <c r="A40" s="31"/>
      <c r="B40" s="382"/>
      <c r="C40" s="382"/>
      <c r="D40" s="382"/>
      <c r="E40" s="47"/>
      <c r="F40" s="47"/>
      <c r="G40" s="47"/>
      <c r="H40" s="47"/>
    </row>
    <row r="41" spans="1:4" ht="15" customHeight="1">
      <c r="A41" s="50"/>
      <c r="B41" s="50"/>
      <c r="C41" s="50"/>
      <c r="D41" s="50"/>
    </row>
    <row r="42" spans="1:4" ht="7.5" customHeight="1">
      <c r="A42" s="47"/>
      <c r="B42" s="47"/>
      <c r="C42" s="47"/>
      <c r="D42" s="47"/>
    </row>
    <row r="43" spans="1:4" ht="13.5" customHeight="1">
      <c r="A43" s="47"/>
      <c r="B43" s="47"/>
      <c r="C43" s="47"/>
      <c r="D43" s="47"/>
    </row>
    <row r="44" spans="1:4" ht="13.5" customHeight="1">
      <c r="A44" s="47"/>
      <c r="B44" s="47"/>
      <c r="C44" s="47"/>
      <c r="D44" s="47"/>
    </row>
    <row r="49" ht="12.75" customHeight="1"/>
  </sheetData>
  <sheetProtection/>
  <mergeCells count="24">
    <mergeCell ref="A3:D3"/>
    <mergeCell ref="F3:H3"/>
    <mergeCell ref="A4:D4"/>
    <mergeCell ref="F4:H4"/>
    <mergeCell ref="A10:D10"/>
    <mergeCell ref="A11:B11"/>
    <mergeCell ref="D11:E11"/>
    <mergeCell ref="F11:H11"/>
    <mergeCell ref="A7:D7"/>
    <mergeCell ref="A8:B8"/>
    <mergeCell ref="D8:E8"/>
    <mergeCell ref="F8:H8"/>
    <mergeCell ref="A9:B9"/>
    <mergeCell ref="D9:E9"/>
    <mergeCell ref="F9:H9"/>
    <mergeCell ref="A16:D16"/>
    <mergeCell ref="A35:D35"/>
    <mergeCell ref="F37:H38"/>
    <mergeCell ref="A12:B12"/>
    <mergeCell ref="D12:E12"/>
    <mergeCell ref="F12:H12"/>
    <mergeCell ref="A13:B13"/>
    <mergeCell ref="D13:E13"/>
    <mergeCell ref="F13:H13"/>
  </mergeCells>
  <hyperlinks>
    <hyperlink ref="D12" r:id="rId1" display="plundrat@seznam.cz"/>
    <hyperlink ref="D9" r:id="rId2" display="mkeprta@email.cz"/>
  </hyperlinks>
  <printOptions/>
  <pageMargins left="0.7875" right="0.7875" top="0.7875" bottom="0.7875" header="0.49236111111111114" footer="0.49236111111111114"/>
  <pageSetup fitToHeight="1" fitToWidth="1" horizontalDpi="300" verticalDpi="3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A17" sqref="A17:D28"/>
    </sheetView>
  </sheetViews>
  <sheetFormatPr defaultColWidth="9.00390625" defaultRowHeight="12.75"/>
  <cols>
    <col min="1" max="1" width="6.625" style="29" customWidth="1"/>
    <col min="2" max="2" width="22.25390625" style="29" customWidth="1"/>
    <col min="3" max="3" width="22.375" style="29" customWidth="1"/>
    <col min="4" max="4" width="20.125" style="29" customWidth="1"/>
    <col min="5" max="5" width="6.25390625" style="29" customWidth="1"/>
    <col min="6" max="7" width="4.75390625" style="29" customWidth="1"/>
    <col min="8" max="8" width="11.75390625" style="29" customWidth="1"/>
    <col min="9" max="16384" width="9.125" style="29" customWidth="1"/>
  </cols>
  <sheetData>
    <row r="1" spans="1:8" ht="18">
      <c r="A1" s="431" t="s">
        <v>369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thickBot="1">
      <c r="A3" s="853" t="s">
        <v>42</v>
      </c>
      <c r="B3" s="853"/>
      <c r="C3" s="853"/>
      <c r="D3" s="853"/>
      <c r="E3" s="1"/>
      <c r="F3" s="853" t="s">
        <v>43</v>
      </c>
      <c r="G3" s="853"/>
      <c r="H3" s="853"/>
    </row>
    <row r="4" spans="1:8" ht="21" thickBot="1">
      <c r="A4" s="858" t="s">
        <v>196</v>
      </c>
      <c r="B4" s="858"/>
      <c r="C4" s="858"/>
      <c r="D4" s="858"/>
      <c r="E4" s="1"/>
      <c r="F4" s="858" t="s">
        <v>404</v>
      </c>
      <c r="G4" s="858"/>
      <c r="H4" s="858"/>
    </row>
    <row r="5" spans="1:8" ht="12.75">
      <c r="A5" s="1"/>
      <c r="B5" s="26"/>
      <c r="C5" s="26"/>
      <c r="D5" s="26"/>
      <c r="E5" s="1"/>
      <c r="F5" s="26"/>
      <c r="G5" s="26"/>
      <c r="H5" s="26"/>
    </row>
    <row r="6" spans="1:8" ht="12.75">
      <c r="A6" s="433" t="s">
        <v>44</v>
      </c>
      <c r="B6" s="1"/>
      <c r="C6" s="1"/>
      <c r="D6" s="1"/>
      <c r="E6" s="1"/>
      <c r="F6" s="1"/>
      <c r="G6" s="1"/>
      <c r="H6" s="1"/>
    </row>
    <row r="7" spans="1:8" ht="13.5" thickBot="1">
      <c r="A7" s="853" t="s">
        <v>45</v>
      </c>
      <c r="B7" s="853"/>
      <c r="C7" s="853"/>
      <c r="D7" s="853"/>
      <c r="E7" s="1"/>
      <c r="F7" s="1"/>
      <c r="G7" s="1"/>
      <c r="H7" s="1"/>
    </row>
    <row r="8" spans="1:8" ht="12.75">
      <c r="A8" s="855" t="s">
        <v>46</v>
      </c>
      <c r="B8" s="855"/>
      <c r="C8" s="434" t="s">
        <v>47</v>
      </c>
      <c r="D8" s="856" t="s">
        <v>48</v>
      </c>
      <c r="E8" s="856"/>
      <c r="F8" s="857" t="s">
        <v>49</v>
      </c>
      <c r="G8" s="857"/>
      <c r="H8" s="857"/>
    </row>
    <row r="9" spans="1:8" ht="13.5" thickBot="1">
      <c r="A9" s="849" t="s">
        <v>405</v>
      </c>
      <c r="B9" s="849"/>
      <c r="C9" s="435" t="s">
        <v>77</v>
      </c>
      <c r="D9" s="809" t="s">
        <v>406</v>
      </c>
      <c r="E9" s="850"/>
      <c r="F9" s="851">
        <v>736709393</v>
      </c>
      <c r="G9" s="851"/>
      <c r="H9" s="851"/>
    </row>
    <row r="10" spans="1:8" ht="13.5" thickBot="1">
      <c r="A10" s="853" t="s">
        <v>50</v>
      </c>
      <c r="B10" s="853"/>
      <c r="C10" s="853"/>
      <c r="D10" s="853"/>
      <c r="E10" s="1"/>
      <c r="F10" s="1"/>
      <c r="G10" s="1"/>
      <c r="H10" s="1"/>
    </row>
    <row r="11" spans="1:8" ht="12.75">
      <c r="A11" s="855" t="s">
        <v>46</v>
      </c>
      <c r="B11" s="855"/>
      <c r="C11" s="434" t="s">
        <v>47</v>
      </c>
      <c r="D11" s="856" t="s">
        <v>48</v>
      </c>
      <c r="E11" s="856"/>
      <c r="F11" s="857" t="s">
        <v>49</v>
      </c>
      <c r="G11" s="857"/>
      <c r="H11" s="857"/>
    </row>
    <row r="12" spans="1:8" ht="13.5" thickBot="1">
      <c r="A12" s="848" t="s">
        <v>71</v>
      </c>
      <c r="B12" s="849"/>
      <c r="C12" s="436" t="s">
        <v>18</v>
      </c>
      <c r="D12" s="809" t="s">
        <v>407</v>
      </c>
      <c r="E12" s="850"/>
      <c r="F12" s="851">
        <v>722537644</v>
      </c>
      <c r="G12" s="851"/>
      <c r="H12" s="851"/>
    </row>
    <row r="13" spans="1:8" ht="12.75">
      <c r="A13" s="1"/>
      <c r="B13" s="1"/>
      <c r="C13" s="1"/>
      <c r="D13" s="26"/>
      <c r="E13" s="26"/>
      <c r="F13" s="26"/>
      <c r="G13" s="26"/>
      <c r="H13" s="26"/>
    </row>
    <row r="14" spans="1:8" ht="12.75">
      <c r="A14" s="433" t="s">
        <v>51</v>
      </c>
      <c r="B14" s="1"/>
      <c r="C14" s="1"/>
      <c r="D14" s="1"/>
      <c r="E14" s="1"/>
      <c r="F14" s="1"/>
      <c r="G14" s="1"/>
      <c r="H14" s="1"/>
    </row>
    <row r="15" spans="1:8" ht="12.75">
      <c r="A15" s="432" t="s">
        <v>376</v>
      </c>
      <c r="B15" s="432"/>
      <c r="C15" s="432"/>
      <c r="D15" s="432"/>
      <c r="E15" s="432"/>
      <c r="F15" s="432"/>
      <c r="G15" s="432"/>
      <c r="H15" s="1"/>
    </row>
    <row r="16" spans="1:8" ht="12.75">
      <c r="A16" s="437" t="s">
        <v>52</v>
      </c>
      <c r="B16" s="438" t="s">
        <v>46</v>
      </c>
      <c r="C16" s="438" t="s">
        <v>47</v>
      </c>
      <c r="D16" s="438" t="s">
        <v>377</v>
      </c>
      <c r="E16" s="852" t="s">
        <v>378</v>
      </c>
      <c r="F16" s="852"/>
      <c r="G16" s="852"/>
      <c r="H16" s="439"/>
    </row>
    <row r="17" spans="1:8" ht="12.75">
      <c r="A17" s="20">
        <v>8</v>
      </c>
      <c r="B17" s="696" t="s">
        <v>405</v>
      </c>
      <c r="C17" s="697" t="s">
        <v>77</v>
      </c>
      <c r="D17" s="698">
        <v>960329</v>
      </c>
      <c r="E17" s="441" t="s">
        <v>379</v>
      </c>
      <c r="F17" s="441"/>
      <c r="G17" s="441"/>
      <c r="H17" s="1"/>
    </row>
    <row r="18" spans="1:8" ht="12.75">
      <c r="A18" s="20">
        <v>41</v>
      </c>
      <c r="B18" s="696" t="s">
        <v>71</v>
      </c>
      <c r="C18" s="697" t="s">
        <v>18</v>
      </c>
      <c r="D18" s="698">
        <v>951020</v>
      </c>
      <c r="E18" s="441" t="s">
        <v>379</v>
      </c>
      <c r="F18" s="441"/>
      <c r="G18" s="441"/>
      <c r="H18" s="1"/>
    </row>
    <row r="19" spans="1:8" ht="12.75">
      <c r="A19" s="20">
        <v>82</v>
      </c>
      <c r="B19" s="696" t="s">
        <v>408</v>
      </c>
      <c r="C19" s="697" t="s">
        <v>15</v>
      </c>
      <c r="D19" s="699">
        <v>961118</v>
      </c>
      <c r="E19" s="441" t="s">
        <v>379</v>
      </c>
      <c r="F19" s="441"/>
      <c r="G19" s="441"/>
      <c r="H19" s="1"/>
    </row>
    <row r="20" spans="1:8" ht="12.75">
      <c r="A20" s="20">
        <v>47</v>
      </c>
      <c r="B20" s="696" t="s">
        <v>409</v>
      </c>
      <c r="C20" s="697" t="s">
        <v>79</v>
      </c>
      <c r="D20" s="700">
        <v>950417</v>
      </c>
      <c r="E20" s="441" t="s">
        <v>379</v>
      </c>
      <c r="F20" s="441"/>
      <c r="G20" s="441"/>
      <c r="H20" s="1"/>
    </row>
    <row r="21" spans="1:8" ht="12.75">
      <c r="A21" s="20">
        <v>67</v>
      </c>
      <c r="B21" s="696" t="s">
        <v>410</v>
      </c>
      <c r="C21" s="697" t="s">
        <v>411</v>
      </c>
      <c r="D21" s="698">
        <v>970102</v>
      </c>
      <c r="E21" s="441" t="s">
        <v>379</v>
      </c>
      <c r="F21" s="441" t="s">
        <v>379</v>
      </c>
      <c r="G21" s="441"/>
      <c r="H21" s="1"/>
    </row>
    <row r="22" spans="1:8" ht="12.75">
      <c r="A22" s="442">
        <v>44</v>
      </c>
      <c r="B22" s="701" t="s">
        <v>274</v>
      </c>
      <c r="C22" s="702" t="s">
        <v>17</v>
      </c>
      <c r="D22" s="703">
        <v>981122</v>
      </c>
      <c r="E22" s="445" t="s">
        <v>379</v>
      </c>
      <c r="F22" s="445"/>
      <c r="G22" s="445"/>
      <c r="H22" s="1"/>
    </row>
    <row r="23" spans="1:8" ht="12.75">
      <c r="A23" s="446">
        <v>64</v>
      </c>
      <c r="B23" s="449" t="s">
        <v>412</v>
      </c>
      <c r="C23" s="449" t="s">
        <v>15</v>
      </c>
      <c r="D23" s="704">
        <v>960525</v>
      </c>
      <c r="E23" s="74" t="s">
        <v>379</v>
      </c>
      <c r="F23" s="74"/>
      <c r="G23" s="74"/>
      <c r="H23" s="1"/>
    </row>
    <row r="24" spans="1:8" ht="12.75">
      <c r="A24" s="446">
        <v>84</v>
      </c>
      <c r="B24" s="449" t="s">
        <v>61</v>
      </c>
      <c r="C24" s="449" t="s">
        <v>77</v>
      </c>
      <c r="D24" s="449">
        <v>971218</v>
      </c>
      <c r="E24" s="74" t="s">
        <v>379</v>
      </c>
      <c r="F24" s="74"/>
      <c r="G24" s="74"/>
      <c r="H24" s="1"/>
    </row>
    <row r="25" spans="1:8" ht="12.75">
      <c r="A25" s="446" t="s">
        <v>379</v>
      </c>
      <c r="B25" s="449" t="s">
        <v>413</v>
      </c>
      <c r="C25" s="449" t="s">
        <v>94</v>
      </c>
      <c r="D25" s="449">
        <v>950522</v>
      </c>
      <c r="E25" s="74" t="s">
        <v>379</v>
      </c>
      <c r="F25" s="74"/>
      <c r="G25" s="74"/>
      <c r="H25" s="1"/>
    </row>
    <row r="26" spans="1:7" ht="12.75">
      <c r="A26" s="612">
        <v>10</v>
      </c>
      <c r="B26" s="449" t="s">
        <v>414</v>
      </c>
      <c r="C26" s="449" t="s">
        <v>39</v>
      </c>
      <c r="D26" s="449">
        <v>980331</v>
      </c>
      <c r="E26" s="76"/>
      <c r="F26" s="76"/>
      <c r="G26" s="76"/>
    </row>
    <row r="27" spans="1:8" ht="12.75">
      <c r="A27" s="446" t="s">
        <v>379</v>
      </c>
      <c r="B27" s="449" t="s">
        <v>415</v>
      </c>
      <c r="C27" s="449" t="s">
        <v>23</v>
      </c>
      <c r="D27" s="449">
        <v>941221</v>
      </c>
      <c r="E27" s="74" t="s">
        <v>379</v>
      </c>
      <c r="F27" s="74"/>
      <c r="G27" s="74"/>
      <c r="H27" s="1"/>
    </row>
    <row r="28" spans="1:8" ht="12.75">
      <c r="A28" s="446">
        <v>1</v>
      </c>
      <c r="B28" s="705" t="s">
        <v>481</v>
      </c>
      <c r="C28" s="384" t="s">
        <v>17</v>
      </c>
      <c r="D28" s="706">
        <v>940524</v>
      </c>
      <c r="E28" s="74" t="s">
        <v>379</v>
      </c>
      <c r="F28" s="74" t="s">
        <v>379</v>
      </c>
      <c r="G28" s="74" t="s">
        <v>379</v>
      </c>
      <c r="H28" s="1"/>
    </row>
    <row r="29" spans="1:8" ht="12.75">
      <c r="A29" s="446" t="s">
        <v>379</v>
      </c>
      <c r="B29" s="446"/>
      <c r="C29" s="446" t="s">
        <v>379</v>
      </c>
      <c r="D29" s="451" t="s">
        <v>379</v>
      </c>
      <c r="E29" s="74" t="s">
        <v>379</v>
      </c>
      <c r="F29" s="74"/>
      <c r="G29" s="74"/>
      <c r="H29" s="1"/>
    </row>
    <row r="30" spans="1:8" ht="12.75">
      <c r="A30" s="446" t="s">
        <v>379</v>
      </c>
      <c r="B30" s="450" t="s">
        <v>379</v>
      </c>
      <c r="C30" s="446" t="s">
        <v>379</v>
      </c>
      <c r="D30" s="451" t="s">
        <v>379</v>
      </c>
      <c r="E30" s="74" t="s">
        <v>379</v>
      </c>
      <c r="F30" s="74" t="s">
        <v>379</v>
      </c>
      <c r="G30" s="74" t="s">
        <v>379</v>
      </c>
      <c r="H30" s="1"/>
    </row>
    <row r="31" spans="1:8" ht="12.75">
      <c r="A31" s="446" t="s">
        <v>379</v>
      </c>
      <c r="B31" s="446" t="s">
        <v>379</v>
      </c>
      <c r="C31" s="446" t="s">
        <v>379</v>
      </c>
      <c r="D31" s="451" t="s">
        <v>379</v>
      </c>
      <c r="E31" s="74" t="s">
        <v>379</v>
      </c>
      <c r="F31" s="74" t="s">
        <v>379</v>
      </c>
      <c r="G31" s="74" t="s">
        <v>379</v>
      </c>
      <c r="H31" s="1"/>
    </row>
    <row r="32" spans="1:8" ht="12.75">
      <c r="A32" s="446" t="s">
        <v>379</v>
      </c>
      <c r="B32" s="446" t="s">
        <v>379</v>
      </c>
      <c r="C32" s="446" t="s">
        <v>379</v>
      </c>
      <c r="D32" s="451" t="s">
        <v>379</v>
      </c>
      <c r="E32" s="74" t="s">
        <v>379</v>
      </c>
      <c r="F32" s="74" t="s">
        <v>379</v>
      </c>
      <c r="G32" s="74" t="s">
        <v>379</v>
      </c>
      <c r="H32" s="1"/>
    </row>
    <row r="33" spans="1:7" ht="12.75">
      <c r="A33" s="76"/>
      <c r="B33" s="470"/>
      <c r="C33" s="470"/>
      <c r="D33" s="470"/>
      <c r="E33" s="76"/>
      <c r="F33" s="76"/>
      <c r="G33" s="76"/>
    </row>
    <row r="34" spans="1:8" ht="12.75">
      <c r="A34" s="446"/>
      <c r="B34" s="450" t="s">
        <v>379</v>
      </c>
      <c r="C34" s="446" t="s">
        <v>379</v>
      </c>
      <c r="D34" s="451" t="s">
        <v>379</v>
      </c>
      <c r="E34" s="74" t="s">
        <v>379</v>
      </c>
      <c r="F34" s="74"/>
      <c r="G34" s="74"/>
      <c r="H34" s="1"/>
    </row>
    <row r="35" spans="1:8" ht="12.75">
      <c r="A35" s="446" t="s">
        <v>379</v>
      </c>
      <c r="B35" s="446" t="s">
        <v>379</v>
      </c>
      <c r="C35" s="446" t="s">
        <v>379</v>
      </c>
      <c r="D35" s="451" t="s">
        <v>379</v>
      </c>
      <c r="E35" s="70" t="s">
        <v>379</v>
      </c>
      <c r="F35" s="74"/>
      <c r="G35" s="74"/>
      <c r="H35" s="1"/>
    </row>
    <row r="36" spans="1:8" ht="12.75">
      <c r="A36" s="446"/>
      <c r="B36" s="76"/>
      <c r="C36" s="76"/>
      <c r="D36" s="76"/>
      <c r="E36" s="74"/>
      <c r="F36" s="74"/>
      <c r="G36" s="74"/>
      <c r="H36" s="1"/>
    </row>
    <row r="37" spans="1:8" ht="12.75">
      <c r="A37" s="446"/>
      <c r="B37" s="76"/>
      <c r="C37" s="76"/>
      <c r="D37" s="76"/>
      <c r="E37" s="74"/>
      <c r="F37" s="74"/>
      <c r="G37" s="74"/>
      <c r="H37" s="1"/>
    </row>
    <row r="38" spans="1:8" ht="12.75">
      <c r="A38" s="446"/>
      <c r="B38" s="76"/>
      <c r="C38" s="76"/>
      <c r="D38" s="76"/>
      <c r="E38" s="74"/>
      <c r="F38" s="74"/>
      <c r="G38" s="74"/>
      <c r="H38" s="1"/>
    </row>
    <row r="39" spans="1:8" ht="12.75">
      <c r="A39" s="446"/>
      <c r="B39" s="76"/>
      <c r="C39" s="76"/>
      <c r="D39" s="76"/>
      <c r="E39" s="74"/>
      <c r="F39" s="74"/>
      <c r="G39" s="74"/>
      <c r="H39" s="1"/>
    </row>
    <row r="40" spans="1:8" ht="12.75">
      <c r="A40" s="446"/>
      <c r="B40" s="76"/>
      <c r="C40" s="76"/>
      <c r="D40" s="76"/>
      <c r="E40" s="74"/>
      <c r="F40" s="74"/>
      <c r="G40" s="74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3.5" thickBot="1">
      <c r="A42" s="853" t="s">
        <v>53</v>
      </c>
      <c r="B42" s="853"/>
      <c r="C42" s="853"/>
      <c r="D42" s="853"/>
      <c r="E42" s="1"/>
      <c r="F42" s="1"/>
      <c r="G42" s="1"/>
      <c r="H42" s="1"/>
    </row>
    <row r="43" spans="1:8" ht="13.5" thickBot="1">
      <c r="A43" s="452" t="s">
        <v>52</v>
      </c>
      <c r="B43" s="453" t="s">
        <v>46</v>
      </c>
      <c r="C43" s="454" t="s">
        <v>47</v>
      </c>
      <c r="D43" s="455" t="s">
        <v>72</v>
      </c>
      <c r="E43" s="1"/>
      <c r="F43" s="456" t="s">
        <v>54</v>
      </c>
      <c r="G43" s="1"/>
      <c r="H43" s="1"/>
    </row>
    <row r="44" spans="1:8" ht="13.5" thickBot="1">
      <c r="A44" s="457"/>
      <c r="B44" s="458" t="s">
        <v>416</v>
      </c>
      <c r="C44" s="458" t="s">
        <v>23</v>
      </c>
      <c r="D44" s="459">
        <v>960518</v>
      </c>
      <c r="E44" s="1"/>
      <c r="F44" s="854" t="s">
        <v>417</v>
      </c>
      <c r="G44" s="854"/>
      <c r="H44" s="854"/>
    </row>
    <row r="45" spans="1:8" ht="13.5" thickBot="1">
      <c r="A45" s="460"/>
      <c r="B45" s="461" t="s">
        <v>418</v>
      </c>
      <c r="C45" s="446" t="s">
        <v>94</v>
      </c>
      <c r="D45" s="462">
        <v>960310</v>
      </c>
      <c r="E45" s="1"/>
      <c r="F45" s="854"/>
      <c r="G45" s="854"/>
      <c r="H45" s="854"/>
    </row>
    <row r="46" spans="1:8" ht="12.75">
      <c r="A46" s="460"/>
      <c r="B46" s="463" t="s">
        <v>393</v>
      </c>
      <c r="C46" s="463" t="s">
        <v>24</v>
      </c>
      <c r="D46" s="464">
        <v>990725</v>
      </c>
      <c r="E46" s="1"/>
      <c r="F46" s="1"/>
      <c r="G46" s="1"/>
      <c r="H46" s="1"/>
    </row>
    <row r="47" spans="1:8" ht="12.75">
      <c r="A47" s="460"/>
      <c r="B47" s="465" t="s">
        <v>379</v>
      </c>
      <c r="C47" s="463" t="s">
        <v>379</v>
      </c>
      <c r="D47" s="464" t="s">
        <v>379</v>
      </c>
      <c r="E47" s="1"/>
      <c r="F47" s="1"/>
      <c r="G47" s="1"/>
      <c r="H47" s="1"/>
    </row>
    <row r="48" spans="1:4" ht="13.5" thickBot="1">
      <c r="A48" s="466"/>
      <c r="B48" s="467" t="s">
        <v>379</v>
      </c>
      <c r="C48" s="468" t="s">
        <v>379</v>
      </c>
      <c r="D48" s="469"/>
    </row>
  </sheetData>
  <sheetProtection/>
  <mergeCells count="21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12:B12"/>
    <mergeCell ref="D12:E12"/>
    <mergeCell ref="F12:H12"/>
    <mergeCell ref="E16:G16"/>
    <mergeCell ref="A42:D42"/>
    <mergeCell ref="F44:H45"/>
  </mergeCells>
  <hyperlinks>
    <hyperlink ref="D9" r:id="rId1" display="domca.kacer@seznam.cz"/>
    <hyperlink ref="D12" r:id="rId2" display="maresji@email.cz"/>
  </hyperlinks>
  <printOptions/>
  <pageMargins left="0.7" right="0.7" top="0.787401575" bottom="0.787401575" header="0.3" footer="0.3"/>
  <pageSetup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V63"/>
  <sheetViews>
    <sheetView zoomScalePageLayoutView="0" workbookViewId="0" topLeftCell="A1">
      <selection activeCell="A17" sqref="A17:D30"/>
    </sheetView>
  </sheetViews>
  <sheetFormatPr defaultColWidth="10.875" defaultRowHeight="12.75"/>
  <cols>
    <col min="1" max="3" width="10.875" style="29" customWidth="1"/>
    <col min="4" max="4" width="20.625" style="29" customWidth="1"/>
    <col min="5" max="16384" width="10.875" style="29" customWidth="1"/>
  </cols>
  <sheetData>
    <row r="1" spans="1:10" ht="18">
      <c r="A1" s="340" t="s">
        <v>220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.75">
      <c r="A2" s="342"/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3.5" thickBot="1">
      <c r="A3" s="812" t="s">
        <v>42</v>
      </c>
      <c r="B3" s="812"/>
      <c r="C3" s="812"/>
      <c r="D3" s="812"/>
      <c r="E3" s="342"/>
      <c r="F3" s="812" t="s">
        <v>43</v>
      </c>
      <c r="G3" s="812"/>
      <c r="H3" s="812"/>
      <c r="I3" s="342"/>
      <c r="J3" s="342"/>
    </row>
    <row r="4" spans="1:10" ht="21" thickBot="1">
      <c r="A4" s="864" t="s">
        <v>152</v>
      </c>
      <c r="B4" s="864"/>
      <c r="C4" s="864"/>
      <c r="D4" s="864"/>
      <c r="E4" s="342"/>
      <c r="F4" s="817" t="s">
        <v>313</v>
      </c>
      <c r="G4" s="817"/>
      <c r="H4" s="817"/>
      <c r="I4" s="342"/>
      <c r="J4" s="342"/>
    </row>
    <row r="5" spans="1:10" ht="12.75">
      <c r="A5" s="342"/>
      <c r="B5" s="343"/>
      <c r="C5" s="343"/>
      <c r="D5" s="343"/>
      <c r="E5" s="342"/>
      <c r="F5" s="343"/>
      <c r="G5" s="343"/>
      <c r="H5" s="343"/>
      <c r="I5" s="342"/>
      <c r="J5" s="342"/>
    </row>
    <row r="6" spans="1:10" ht="12.75">
      <c r="A6" s="271" t="s">
        <v>44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3.5" thickBot="1">
      <c r="A7" s="812" t="s">
        <v>45</v>
      </c>
      <c r="B7" s="812"/>
      <c r="C7" s="812"/>
      <c r="D7" s="812"/>
      <c r="E7" s="342"/>
      <c r="F7" s="342"/>
      <c r="G7" s="342"/>
      <c r="H7" s="342"/>
      <c r="I7" s="342"/>
      <c r="J7" s="342"/>
    </row>
    <row r="8" spans="1:10" ht="12.75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342"/>
      <c r="J8" s="342"/>
    </row>
    <row r="9" spans="1:10" ht="13.5" thickBot="1">
      <c r="A9" s="859" t="s">
        <v>102</v>
      </c>
      <c r="B9" s="859"/>
      <c r="C9" s="344" t="s">
        <v>22</v>
      </c>
      <c r="D9" s="860" t="s">
        <v>314</v>
      </c>
      <c r="E9" s="860"/>
      <c r="F9" s="861">
        <v>605442914</v>
      </c>
      <c r="G9" s="861"/>
      <c r="H9" s="861"/>
      <c r="I9" s="342"/>
      <c r="J9" s="345"/>
    </row>
    <row r="10" spans="1:10" ht="13.5" thickBot="1">
      <c r="A10" s="812" t="s">
        <v>50</v>
      </c>
      <c r="B10" s="812"/>
      <c r="C10" s="812"/>
      <c r="D10" s="812"/>
      <c r="E10" s="342"/>
      <c r="F10" s="342"/>
      <c r="G10" s="342"/>
      <c r="H10" s="342"/>
      <c r="I10" s="342"/>
      <c r="J10" s="342"/>
    </row>
    <row r="11" spans="1:10" ht="12.75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342"/>
      <c r="J11" s="342"/>
    </row>
    <row r="12" spans="1:10" ht="13.5" thickBot="1">
      <c r="A12" s="859" t="s">
        <v>102</v>
      </c>
      <c r="B12" s="859"/>
      <c r="C12" s="344" t="s">
        <v>36</v>
      </c>
      <c r="D12" s="860" t="s">
        <v>315</v>
      </c>
      <c r="E12" s="860"/>
      <c r="F12" s="861">
        <v>775648408</v>
      </c>
      <c r="G12" s="861"/>
      <c r="H12" s="861"/>
      <c r="I12" s="342"/>
      <c r="J12" s="342"/>
    </row>
    <row r="13" spans="1:22" ht="12.75">
      <c r="A13" s="342"/>
      <c r="B13" s="342"/>
      <c r="C13" s="342"/>
      <c r="D13" s="343"/>
      <c r="E13" s="343"/>
      <c r="F13" s="343"/>
      <c r="G13" s="343"/>
      <c r="H13" s="343"/>
      <c r="I13" s="342"/>
      <c r="J13" s="342"/>
      <c r="V13" s="66"/>
    </row>
    <row r="14" spans="1:22" ht="12.75">
      <c r="A14" s="271" t="s">
        <v>51</v>
      </c>
      <c r="B14" s="342"/>
      <c r="C14" s="342"/>
      <c r="D14" s="342"/>
      <c r="E14" s="342"/>
      <c r="F14" s="342"/>
      <c r="G14" s="342"/>
      <c r="H14" s="342"/>
      <c r="I14" s="342"/>
      <c r="J14" s="342"/>
      <c r="V14" s="66"/>
    </row>
    <row r="15" spans="1:22" ht="12.75">
      <c r="A15" s="346"/>
      <c r="B15" s="346"/>
      <c r="C15" s="346"/>
      <c r="D15" s="346"/>
      <c r="E15" s="346"/>
      <c r="F15" s="346"/>
      <c r="G15" s="346"/>
      <c r="H15" s="347"/>
      <c r="I15" s="342"/>
      <c r="J15" s="342"/>
      <c r="V15" s="66"/>
    </row>
    <row r="16" spans="1:22" ht="12.75">
      <c r="A16" s="348" t="s">
        <v>52</v>
      </c>
      <c r="B16" s="348" t="s">
        <v>46</v>
      </c>
      <c r="C16" s="348" t="s">
        <v>47</v>
      </c>
      <c r="D16" s="348" t="s">
        <v>58</v>
      </c>
      <c r="E16" s="862"/>
      <c r="F16" s="862"/>
      <c r="G16" s="862"/>
      <c r="H16" s="350"/>
      <c r="I16" s="351"/>
      <c r="J16" s="351"/>
      <c r="V16" s="66"/>
    </row>
    <row r="17" spans="1:22" ht="12.75">
      <c r="A17" s="352">
        <v>88</v>
      </c>
      <c r="B17" s="353" t="s">
        <v>102</v>
      </c>
      <c r="C17" s="354" t="s">
        <v>22</v>
      </c>
      <c r="D17" s="355">
        <v>880315</v>
      </c>
      <c r="E17" s="349"/>
      <c r="F17" s="349"/>
      <c r="G17" s="349"/>
      <c r="H17" s="347"/>
      <c r="V17" s="66"/>
    </row>
    <row r="18" spans="1:22" ht="12.75">
      <c r="A18" s="352">
        <v>28</v>
      </c>
      <c r="B18" s="353" t="s">
        <v>102</v>
      </c>
      <c r="C18" s="354" t="s">
        <v>36</v>
      </c>
      <c r="D18" s="355">
        <v>790409</v>
      </c>
      <c r="E18" s="349"/>
      <c r="F18" s="349"/>
      <c r="G18" s="349"/>
      <c r="H18" s="347"/>
      <c r="V18" s="66"/>
    </row>
    <row r="19" spans="1:22" ht="12.75">
      <c r="A19" s="352">
        <v>18</v>
      </c>
      <c r="B19" s="353" t="s">
        <v>73</v>
      </c>
      <c r="C19" s="354" t="s">
        <v>39</v>
      </c>
      <c r="D19" s="355">
        <v>840812</v>
      </c>
      <c r="E19" s="349"/>
      <c r="F19" s="349"/>
      <c r="G19" s="349"/>
      <c r="H19" s="347"/>
      <c r="V19" s="66"/>
    </row>
    <row r="20" spans="1:22" ht="12.75">
      <c r="A20" s="352">
        <v>57</v>
      </c>
      <c r="B20" s="353" t="s">
        <v>316</v>
      </c>
      <c r="C20" s="354" t="s">
        <v>23</v>
      </c>
      <c r="D20" s="355">
        <v>571219</v>
      </c>
      <c r="E20" s="349"/>
      <c r="F20" s="349"/>
      <c r="G20" s="349"/>
      <c r="H20" s="347"/>
      <c r="V20" s="66"/>
    </row>
    <row r="21" spans="1:22" ht="12.75">
      <c r="A21" s="352">
        <v>77</v>
      </c>
      <c r="B21" s="353" t="s">
        <v>317</v>
      </c>
      <c r="C21" s="354" t="s">
        <v>39</v>
      </c>
      <c r="D21" s="355">
        <v>720522</v>
      </c>
      <c r="E21" s="349"/>
      <c r="F21" s="349"/>
      <c r="G21" s="349"/>
      <c r="H21" s="347"/>
      <c r="V21" s="67"/>
    </row>
    <row r="22" spans="1:22" ht="12.75">
      <c r="A22" s="352">
        <v>37</v>
      </c>
      <c r="B22" s="353" t="s">
        <v>318</v>
      </c>
      <c r="C22" s="354" t="s">
        <v>153</v>
      </c>
      <c r="D22" s="355">
        <v>710119</v>
      </c>
      <c r="E22" s="349"/>
      <c r="F22" s="349"/>
      <c r="G22" s="349"/>
      <c r="H22" s="347"/>
      <c r="V22" s="66"/>
    </row>
    <row r="23" spans="1:22" ht="12.75">
      <c r="A23" s="352">
        <v>13</v>
      </c>
      <c r="B23" s="353" t="s">
        <v>319</v>
      </c>
      <c r="C23" s="354" t="s">
        <v>18</v>
      </c>
      <c r="D23" s="355">
        <v>700613</v>
      </c>
      <c r="E23" s="349"/>
      <c r="F23" s="349"/>
      <c r="G23" s="349"/>
      <c r="H23" s="347"/>
      <c r="V23" s="66"/>
    </row>
    <row r="24" spans="1:22" ht="12.75">
      <c r="A24" s="352"/>
      <c r="B24" s="353" t="s">
        <v>75</v>
      </c>
      <c r="C24" s="354" t="s">
        <v>20</v>
      </c>
      <c r="D24" s="355">
        <v>831231</v>
      </c>
      <c r="E24" s="349"/>
      <c r="F24" s="349"/>
      <c r="G24" s="349"/>
      <c r="H24" s="347"/>
      <c r="V24" s="68"/>
    </row>
    <row r="25" spans="1:22" ht="12.75">
      <c r="A25" s="352"/>
      <c r="B25" s="353" t="s">
        <v>176</v>
      </c>
      <c r="C25" s="354" t="s">
        <v>15</v>
      </c>
      <c r="D25" s="355">
        <v>740715</v>
      </c>
      <c r="E25" s="355"/>
      <c r="F25" s="349"/>
      <c r="G25" s="349"/>
      <c r="H25" s="347"/>
      <c r="V25" s="68"/>
    </row>
    <row r="26" spans="1:22" ht="12.75">
      <c r="A26" s="352"/>
      <c r="B26" s="353" t="s">
        <v>154</v>
      </c>
      <c r="C26" s="354" t="s">
        <v>15</v>
      </c>
      <c r="D26" s="355">
        <v>841120</v>
      </c>
      <c r="E26" s="349"/>
      <c r="F26" s="349"/>
      <c r="G26" s="349"/>
      <c r="H26" s="347"/>
      <c r="V26" s="68"/>
    </row>
    <row r="27" spans="1:22" ht="12.75">
      <c r="A27" s="352"/>
      <c r="B27" s="353" t="s">
        <v>62</v>
      </c>
      <c r="C27" s="354" t="s">
        <v>33</v>
      </c>
      <c r="D27" s="355">
        <v>861210</v>
      </c>
      <c r="E27" s="349"/>
      <c r="F27" s="349"/>
      <c r="G27" s="349"/>
      <c r="H27" s="347"/>
      <c r="V27" s="68"/>
    </row>
    <row r="28" spans="1:22" ht="12.75">
      <c r="A28" s="352"/>
      <c r="B28" s="353" t="s">
        <v>320</v>
      </c>
      <c r="C28" s="354" t="s">
        <v>36</v>
      </c>
      <c r="D28" s="355">
        <v>870308</v>
      </c>
      <c r="E28" s="349"/>
      <c r="F28" s="349"/>
      <c r="G28" s="349"/>
      <c r="H28" s="347"/>
      <c r="V28" s="68"/>
    </row>
    <row r="29" spans="1:22" ht="12.75">
      <c r="A29" s="352"/>
      <c r="B29" s="353" t="s">
        <v>159</v>
      </c>
      <c r="C29" s="354" t="s">
        <v>39</v>
      </c>
      <c r="D29" s="356">
        <v>720606</v>
      </c>
      <c r="E29" s="349"/>
      <c r="F29" s="349"/>
      <c r="G29" s="349"/>
      <c r="H29" s="347"/>
      <c r="V29" s="68"/>
    </row>
    <row r="30" spans="1:22" ht="12.75">
      <c r="A30" s="352"/>
      <c r="B30" s="353" t="s">
        <v>517</v>
      </c>
      <c r="C30" s="354" t="s">
        <v>36</v>
      </c>
      <c r="D30" s="355">
        <v>760517</v>
      </c>
      <c r="E30" s="357"/>
      <c r="F30" s="357"/>
      <c r="G30" s="357"/>
      <c r="H30" s="347"/>
      <c r="V30" s="68"/>
    </row>
    <row r="31" spans="1:22" ht="12.75">
      <c r="A31" s="352"/>
      <c r="B31" s="353"/>
      <c r="C31" s="354"/>
      <c r="D31" s="355"/>
      <c r="E31" s="357"/>
      <c r="F31" s="357"/>
      <c r="G31" s="357"/>
      <c r="H31" s="347"/>
      <c r="V31" s="66"/>
    </row>
    <row r="32" spans="1:22" ht="12.75">
      <c r="A32" s="352"/>
      <c r="B32" s="353"/>
      <c r="C32" s="354"/>
      <c r="D32" s="355"/>
      <c r="E32" s="357"/>
      <c r="F32" s="357"/>
      <c r="G32" s="357"/>
      <c r="H32" s="347"/>
      <c r="V32" s="66"/>
    </row>
    <row r="33" spans="1:22" ht="12.75">
      <c r="A33" s="352"/>
      <c r="B33" s="353"/>
      <c r="C33" s="354"/>
      <c r="D33" s="355"/>
      <c r="E33" s="357"/>
      <c r="F33" s="357"/>
      <c r="G33" s="357"/>
      <c r="H33" s="347"/>
      <c r="V33" s="66"/>
    </row>
    <row r="34" spans="1:22" ht="12.75">
      <c r="A34" s="287"/>
      <c r="B34" s="288"/>
      <c r="C34" s="288"/>
      <c r="D34" s="289"/>
      <c r="E34" s="358"/>
      <c r="F34" s="358"/>
      <c r="G34" s="358"/>
      <c r="H34" s="342"/>
      <c r="V34" s="66"/>
    </row>
    <row r="35" spans="1:22" ht="12.75">
      <c r="A35" s="287"/>
      <c r="B35" s="288"/>
      <c r="C35" s="288"/>
      <c r="D35" s="289"/>
      <c r="E35" s="358"/>
      <c r="F35" s="358"/>
      <c r="G35" s="358"/>
      <c r="H35" s="342"/>
      <c r="V35" s="66"/>
    </row>
    <row r="36" spans="1:22" ht="12.75">
      <c r="A36" s="287"/>
      <c r="B36" s="288"/>
      <c r="C36" s="288"/>
      <c r="D36" s="288"/>
      <c r="E36" s="358"/>
      <c r="F36" s="358"/>
      <c r="G36" s="358"/>
      <c r="H36" s="342"/>
      <c r="V36" s="66"/>
    </row>
    <row r="37" spans="1:22" ht="12.75">
      <c r="A37" s="287"/>
      <c r="B37" s="288"/>
      <c r="C37" s="288"/>
      <c r="D37" s="288"/>
      <c r="E37" s="358"/>
      <c r="F37" s="358"/>
      <c r="G37" s="358"/>
      <c r="H37" s="342"/>
      <c r="V37" s="66"/>
    </row>
    <row r="38" spans="1:22" ht="12.75">
      <c r="A38" s="288"/>
      <c r="B38" s="288"/>
      <c r="C38" s="288"/>
      <c r="D38" s="288"/>
      <c r="E38" s="358"/>
      <c r="F38" s="358"/>
      <c r="G38" s="358"/>
      <c r="H38" s="342"/>
      <c r="V38" s="66"/>
    </row>
    <row r="39" spans="1:22" ht="12.75">
      <c r="A39" s="342"/>
      <c r="B39" s="342"/>
      <c r="C39" s="342"/>
      <c r="D39" s="342"/>
      <c r="E39" s="342"/>
      <c r="F39" s="342"/>
      <c r="G39" s="342"/>
      <c r="H39" s="342"/>
      <c r="V39" s="66"/>
    </row>
    <row r="40" spans="1:22" ht="12.75">
      <c r="A40" s="812" t="s">
        <v>53</v>
      </c>
      <c r="B40" s="812"/>
      <c r="C40" s="812"/>
      <c r="D40" s="812"/>
      <c r="E40" s="342"/>
      <c r="F40" s="342"/>
      <c r="G40" s="342"/>
      <c r="H40" s="342"/>
      <c r="V40" s="66"/>
    </row>
    <row r="41" spans="1:22" ht="13.5" thickBot="1">
      <c r="A41" s="291" t="s">
        <v>52</v>
      </c>
      <c r="B41" s="292" t="s">
        <v>46</v>
      </c>
      <c r="C41" s="293" t="s">
        <v>47</v>
      </c>
      <c r="D41" s="293" t="s">
        <v>151</v>
      </c>
      <c r="E41" s="342"/>
      <c r="F41" s="294" t="s">
        <v>54</v>
      </c>
      <c r="G41" s="342"/>
      <c r="H41" s="342"/>
      <c r="V41" s="66"/>
    </row>
    <row r="42" spans="1:22" ht="13.5" thickBot="1">
      <c r="A42" s="349"/>
      <c r="B42" s="353" t="s">
        <v>184</v>
      </c>
      <c r="C42" s="354" t="s">
        <v>22</v>
      </c>
      <c r="D42" s="359">
        <v>921025</v>
      </c>
      <c r="E42" s="342"/>
      <c r="F42" s="863" t="s">
        <v>321</v>
      </c>
      <c r="G42" s="863"/>
      <c r="H42" s="863"/>
      <c r="V42" s="66"/>
    </row>
    <row r="43" spans="1:22" ht="13.5" thickBot="1">
      <c r="A43" s="346"/>
      <c r="B43" s="353" t="s">
        <v>131</v>
      </c>
      <c r="C43" s="354" t="s">
        <v>16</v>
      </c>
      <c r="D43" s="349">
        <v>880729</v>
      </c>
      <c r="E43" s="342"/>
      <c r="F43" s="863"/>
      <c r="G43" s="863"/>
      <c r="H43" s="863"/>
      <c r="V43" s="66"/>
    </row>
    <row r="44" spans="1:22" ht="12.75">
      <c r="A44" s="346"/>
      <c r="B44" s="346"/>
      <c r="C44" s="348"/>
      <c r="D44" s="360"/>
      <c r="E44" s="342"/>
      <c r="F44" s="342"/>
      <c r="G44" s="342"/>
      <c r="H44" s="342"/>
      <c r="V44" s="66"/>
    </row>
    <row r="45" spans="1:22" ht="12.75">
      <c r="A45" s="298"/>
      <c r="B45" s="298"/>
      <c r="C45" s="299"/>
      <c r="D45" s="300"/>
      <c r="E45" s="342"/>
      <c r="F45" s="342"/>
      <c r="G45" s="342"/>
      <c r="H45" s="342"/>
      <c r="V45" s="66"/>
    </row>
    <row r="46" spans="1:22" ht="12.75">
      <c r="A46" s="342"/>
      <c r="B46" s="342"/>
      <c r="C46" s="342"/>
      <c r="D46" s="342"/>
      <c r="E46" s="342"/>
      <c r="F46" s="342"/>
      <c r="G46" s="342"/>
      <c r="H46" s="342"/>
      <c r="V46" s="66"/>
    </row>
    <row r="47" spans="1:22" ht="12.75">
      <c r="A47" s="818"/>
      <c r="B47" s="818"/>
      <c r="C47" s="818"/>
      <c r="D47" s="818"/>
      <c r="E47" s="818"/>
      <c r="F47" s="818"/>
      <c r="G47" s="818"/>
      <c r="H47" s="818"/>
      <c r="I47" s="342"/>
      <c r="J47" s="342"/>
      <c r="V47" s="66"/>
    </row>
    <row r="48" spans="1:22" ht="12.75">
      <c r="A48" s="818"/>
      <c r="B48" s="818"/>
      <c r="C48" s="818"/>
      <c r="D48" s="818"/>
      <c r="E48" s="818"/>
      <c r="F48" s="818"/>
      <c r="G48" s="818"/>
      <c r="H48" s="818"/>
      <c r="I48" s="342"/>
      <c r="J48" s="342"/>
      <c r="V48" s="66"/>
    </row>
    <row r="49" ht="12.75">
      <c r="V49" s="66"/>
    </row>
    <row r="50" ht="12.75">
      <c r="V50" s="66"/>
    </row>
    <row r="51" ht="12.75">
      <c r="V51" s="66"/>
    </row>
    <row r="52" spans="1:22" ht="12.75">
      <c r="A52" s="342"/>
      <c r="B52" s="342"/>
      <c r="C52" s="342"/>
      <c r="D52" s="361"/>
      <c r="E52" s="361"/>
      <c r="F52" s="361"/>
      <c r="G52" s="361"/>
      <c r="H52" s="361"/>
      <c r="I52" s="342"/>
      <c r="J52" s="342"/>
      <c r="V52" s="66"/>
    </row>
    <row r="53" spans="1:22" ht="12.75">
      <c r="A53" s="342"/>
      <c r="B53" s="342"/>
      <c r="C53" s="342"/>
      <c r="D53" s="342"/>
      <c r="E53" s="302" t="s">
        <v>69</v>
      </c>
      <c r="F53" s="342"/>
      <c r="G53" s="342"/>
      <c r="H53" s="342"/>
      <c r="I53" s="342"/>
      <c r="J53" s="342"/>
      <c r="V53" s="66"/>
    </row>
    <row r="54" ht="12.75">
      <c r="V54" s="66"/>
    </row>
    <row r="55" ht="12.75">
      <c r="V55" s="66"/>
    </row>
    <row r="56" spans="1:22" ht="12.75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V56" s="66"/>
    </row>
    <row r="57" spans="1:22" ht="12.75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V57" s="66"/>
    </row>
    <row r="58" spans="1:22" ht="12.7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V58" s="66"/>
    </row>
    <row r="59" ht="12.75">
      <c r="V59" s="66"/>
    </row>
    <row r="60" ht="12.75">
      <c r="V60" s="66"/>
    </row>
    <row r="61" ht="12.75">
      <c r="V61" s="66"/>
    </row>
    <row r="62" ht="12.75">
      <c r="V62" s="66"/>
    </row>
    <row r="63" ht="12.75">
      <c r="V63" s="66"/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47:H48"/>
    <mergeCell ref="A12:B12"/>
    <mergeCell ref="D12:E12"/>
    <mergeCell ref="F12:H12"/>
    <mergeCell ref="E16:G16"/>
    <mergeCell ref="A40:D40"/>
    <mergeCell ref="F42:H43"/>
  </mergeCells>
  <hyperlinks>
    <hyperlink ref="D9" r:id="rId1" display="msponar@seznam.cz"/>
    <hyperlink ref="D12" r:id="rId2" display="sj91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G53"/>
  <sheetViews>
    <sheetView zoomScalePageLayoutView="0" workbookViewId="0" topLeftCell="A1">
      <selection activeCell="B18" sqref="B18:E34"/>
    </sheetView>
  </sheetViews>
  <sheetFormatPr defaultColWidth="9.00390625" defaultRowHeight="12.75"/>
  <cols>
    <col min="7" max="7" width="16.25390625" style="0" customWidth="1"/>
  </cols>
  <sheetData>
    <row r="1" spans="1:2" ht="12.75">
      <c r="A1" s="29" t="s">
        <v>219</v>
      </c>
      <c r="B1" s="29"/>
    </row>
    <row r="2" ht="12.75">
      <c r="B2" t="s">
        <v>210</v>
      </c>
    </row>
    <row r="4" spans="2:7" ht="12.75">
      <c r="B4" t="s">
        <v>42</v>
      </c>
      <c r="G4" t="s">
        <v>43</v>
      </c>
    </row>
    <row r="5" spans="2:7" ht="12.75">
      <c r="B5" t="s">
        <v>211</v>
      </c>
      <c r="G5" t="s">
        <v>65</v>
      </c>
    </row>
    <row r="7" ht="12.75">
      <c r="B7" t="s">
        <v>44</v>
      </c>
    </row>
    <row r="8" ht="12.75">
      <c r="B8" t="s">
        <v>45</v>
      </c>
    </row>
    <row r="9" spans="2:7" ht="12.75">
      <c r="B9" t="s">
        <v>46</v>
      </c>
      <c r="D9" t="s">
        <v>47</v>
      </c>
      <c r="E9" t="s">
        <v>48</v>
      </c>
      <c r="G9" s="95" t="s">
        <v>49</v>
      </c>
    </row>
    <row r="10" spans="2:7" ht="12.75">
      <c r="B10" t="s">
        <v>38</v>
      </c>
      <c r="D10" t="s">
        <v>39</v>
      </c>
      <c r="E10" t="s">
        <v>168</v>
      </c>
      <c r="G10" s="95">
        <v>605458367</v>
      </c>
    </row>
    <row r="11" ht="12.75">
      <c r="B11" t="s">
        <v>50</v>
      </c>
    </row>
    <row r="12" spans="2:7" ht="12.75">
      <c r="B12" t="s">
        <v>46</v>
      </c>
      <c r="D12" t="s">
        <v>47</v>
      </c>
      <c r="E12" t="s">
        <v>48</v>
      </c>
      <c r="G12" s="95" t="s">
        <v>49</v>
      </c>
    </row>
    <row r="13" spans="2:7" ht="12.75">
      <c r="B13" t="s">
        <v>32</v>
      </c>
      <c r="D13" t="s">
        <v>33</v>
      </c>
      <c r="E13" t="s">
        <v>169</v>
      </c>
      <c r="G13" s="95">
        <v>776727252</v>
      </c>
    </row>
    <row r="15" ht="12.75">
      <c r="B15" t="s">
        <v>51</v>
      </c>
    </row>
    <row r="17" spans="1:6" ht="12.75">
      <c r="A17" s="83"/>
      <c r="B17" s="62" t="s">
        <v>52</v>
      </c>
      <c r="C17" s="62" t="s">
        <v>46</v>
      </c>
      <c r="D17" s="62" t="s">
        <v>47</v>
      </c>
      <c r="E17" s="62" t="s">
        <v>86</v>
      </c>
      <c r="F17" s="62"/>
    </row>
    <row r="18" spans="1:6" ht="12.75">
      <c r="A18" s="83"/>
      <c r="B18" s="62">
        <v>2</v>
      </c>
      <c r="C18" s="62" t="s">
        <v>212</v>
      </c>
      <c r="D18" s="62" t="s">
        <v>17</v>
      </c>
      <c r="E18" s="62"/>
      <c r="F18" s="62"/>
    </row>
    <row r="19" spans="1:6" ht="12.75">
      <c r="A19" s="83"/>
      <c r="B19" s="62">
        <v>9</v>
      </c>
      <c r="C19" s="62" t="s">
        <v>96</v>
      </c>
      <c r="D19" s="62" t="s">
        <v>17</v>
      </c>
      <c r="E19" s="62">
        <v>920403</v>
      </c>
      <c r="F19" s="62"/>
    </row>
    <row r="20" spans="1:6" ht="12.75">
      <c r="A20" s="83"/>
      <c r="B20" s="62">
        <v>10</v>
      </c>
      <c r="C20" s="62" t="s">
        <v>31</v>
      </c>
      <c r="D20" s="62" t="s">
        <v>13</v>
      </c>
      <c r="E20" s="62">
        <v>750307</v>
      </c>
      <c r="F20" s="62"/>
    </row>
    <row r="21" spans="1:6" ht="12.75">
      <c r="A21" s="83"/>
      <c r="B21" s="62">
        <v>11</v>
      </c>
      <c r="C21" s="62" t="s">
        <v>32</v>
      </c>
      <c r="D21" s="62" t="s">
        <v>33</v>
      </c>
      <c r="E21" s="62">
        <v>720131</v>
      </c>
      <c r="F21" s="62"/>
    </row>
    <row r="22" spans="1:6" ht="12.75">
      <c r="A22" s="83"/>
      <c r="B22" s="62">
        <v>15</v>
      </c>
      <c r="C22" s="62" t="s">
        <v>213</v>
      </c>
      <c r="D22" s="62" t="s">
        <v>57</v>
      </c>
      <c r="E22" s="62">
        <v>900710</v>
      </c>
      <c r="F22" s="62"/>
    </row>
    <row r="23" spans="1:6" ht="12.75">
      <c r="A23" s="83"/>
      <c r="B23" s="62">
        <v>17</v>
      </c>
      <c r="C23" s="62" t="s">
        <v>35</v>
      </c>
      <c r="D23" s="62" t="s">
        <v>36</v>
      </c>
      <c r="E23" s="62">
        <v>851217</v>
      </c>
      <c r="F23" s="62"/>
    </row>
    <row r="24" spans="1:6" ht="12.75">
      <c r="A24" s="83"/>
      <c r="B24" s="62">
        <v>20</v>
      </c>
      <c r="C24" s="62" t="s">
        <v>214</v>
      </c>
      <c r="D24" s="62" t="s">
        <v>17</v>
      </c>
      <c r="E24" s="62">
        <v>920514</v>
      </c>
      <c r="F24" s="62"/>
    </row>
    <row r="25" spans="1:6" ht="12.75">
      <c r="A25" s="83"/>
      <c r="B25" s="62">
        <v>23</v>
      </c>
      <c r="C25" s="62" t="s">
        <v>213</v>
      </c>
      <c r="D25" s="62" t="s">
        <v>81</v>
      </c>
      <c r="E25" s="62">
        <v>930305</v>
      </c>
      <c r="F25" s="62"/>
    </row>
    <row r="26" spans="1:6" ht="12.75">
      <c r="A26" s="83"/>
      <c r="B26" s="62">
        <v>25</v>
      </c>
      <c r="C26" s="62" t="s">
        <v>215</v>
      </c>
      <c r="D26" s="62" t="s">
        <v>84</v>
      </c>
      <c r="E26" s="85">
        <v>910426</v>
      </c>
      <c r="F26" s="62"/>
    </row>
    <row r="27" spans="1:6" ht="12.75">
      <c r="A27" s="83"/>
      <c r="B27" s="62">
        <v>27</v>
      </c>
      <c r="C27" s="62" t="s">
        <v>38</v>
      </c>
      <c r="D27" s="62" t="s">
        <v>39</v>
      </c>
      <c r="E27" s="62">
        <v>780821</v>
      </c>
      <c r="F27" s="62"/>
    </row>
    <row r="28" spans="1:6" ht="12.75">
      <c r="A28" s="83"/>
      <c r="B28" s="62">
        <v>30</v>
      </c>
      <c r="C28" s="62" t="s">
        <v>40</v>
      </c>
      <c r="D28" s="62" t="s">
        <v>17</v>
      </c>
      <c r="E28" s="62">
        <v>790328</v>
      </c>
      <c r="F28" s="62"/>
    </row>
    <row r="29" spans="1:6" ht="12.75">
      <c r="A29" s="83"/>
      <c r="B29" s="62">
        <v>33</v>
      </c>
      <c r="C29" s="62" t="s">
        <v>41</v>
      </c>
      <c r="D29" s="62" t="s">
        <v>18</v>
      </c>
      <c r="E29" s="62">
        <v>760806</v>
      </c>
      <c r="F29" s="62"/>
    </row>
    <row r="30" spans="1:6" ht="12.75">
      <c r="A30" s="83"/>
      <c r="B30" s="62">
        <v>34</v>
      </c>
      <c r="C30" s="62" t="s">
        <v>216</v>
      </c>
      <c r="D30" s="62" t="s">
        <v>23</v>
      </c>
      <c r="E30" s="62">
        <v>920508</v>
      </c>
      <c r="F30" s="62"/>
    </row>
    <row r="31" spans="1:6" ht="12.75">
      <c r="A31" s="83"/>
      <c r="B31" s="62">
        <v>62</v>
      </c>
      <c r="C31" s="62" t="s">
        <v>183</v>
      </c>
      <c r="D31" s="62" t="s">
        <v>29</v>
      </c>
      <c r="E31" s="62"/>
      <c r="F31" s="62"/>
    </row>
    <row r="32" spans="1:6" ht="12.75">
      <c r="A32" s="83"/>
      <c r="B32" s="62">
        <v>4</v>
      </c>
      <c r="C32" s="62" t="s">
        <v>161</v>
      </c>
      <c r="D32" s="62" t="s">
        <v>18</v>
      </c>
      <c r="E32" s="62">
        <v>661117</v>
      </c>
      <c r="F32" s="62"/>
    </row>
    <row r="33" spans="1:6" ht="12.75">
      <c r="A33" s="83"/>
      <c r="B33" s="62"/>
      <c r="C33" s="611" t="s">
        <v>425</v>
      </c>
      <c r="D33" s="611" t="s">
        <v>426</v>
      </c>
      <c r="E33" s="612"/>
      <c r="F33" s="613" t="s">
        <v>65</v>
      </c>
    </row>
    <row r="34" spans="1:6" ht="12.75">
      <c r="A34" s="83"/>
      <c r="B34" s="62"/>
      <c r="C34" s="611" t="s">
        <v>92</v>
      </c>
      <c r="D34" s="611" t="s">
        <v>70</v>
      </c>
      <c r="E34" s="614"/>
      <c r="F34" s="613" t="s">
        <v>65</v>
      </c>
    </row>
    <row r="35" spans="1:6" ht="12.75">
      <c r="A35" s="83"/>
      <c r="B35" s="62"/>
      <c r="C35" s="62"/>
      <c r="D35" s="62"/>
      <c r="E35" s="62"/>
      <c r="F35" s="62"/>
    </row>
    <row r="36" spans="1:6" ht="12.75">
      <c r="A36" s="83"/>
      <c r="B36" s="62"/>
      <c r="C36" s="62"/>
      <c r="D36" s="62"/>
      <c r="E36" s="62"/>
      <c r="F36" s="62"/>
    </row>
    <row r="37" spans="1:6" ht="12.75">
      <c r="A37" s="83"/>
      <c r="B37" s="62"/>
      <c r="C37" s="62"/>
      <c r="D37" s="62"/>
      <c r="E37" s="62"/>
      <c r="F37" s="62"/>
    </row>
    <row r="38" spans="1:6" ht="12.75">
      <c r="A38" s="83"/>
      <c r="B38" s="62"/>
      <c r="C38" s="62"/>
      <c r="D38" s="62"/>
      <c r="E38" s="62"/>
      <c r="F38" s="62"/>
    </row>
    <row r="44" ht="12.75">
      <c r="B44" t="s">
        <v>53</v>
      </c>
    </row>
    <row r="45" spans="2:7" ht="12.75">
      <c r="B45" t="s">
        <v>52</v>
      </c>
      <c r="C45" t="s">
        <v>46</v>
      </c>
      <c r="D45" t="s">
        <v>47</v>
      </c>
      <c r="E45" t="s">
        <v>217</v>
      </c>
      <c r="G45" t="s">
        <v>54</v>
      </c>
    </row>
    <row r="46" spans="3:7" ht="12.75">
      <c r="C46" t="s">
        <v>218</v>
      </c>
      <c r="D46" t="s">
        <v>29</v>
      </c>
      <c r="G46" t="s">
        <v>163</v>
      </c>
    </row>
    <row r="47" spans="3:5" ht="12.75">
      <c r="C47" t="s">
        <v>97</v>
      </c>
      <c r="D47" t="s">
        <v>94</v>
      </c>
      <c r="E47">
        <v>920510</v>
      </c>
    </row>
    <row r="48" spans="3:5" ht="12.75">
      <c r="C48" t="s">
        <v>170</v>
      </c>
      <c r="D48" t="s">
        <v>57</v>
      </c>
      <c r="E48">
        <v>730327</v>
      </c>
    </row>
    <row r="51" ht="12.75">
      <c r="B51" t="s">
        <v>55</v>
      </c>
    </row>
    <row r="53" ht="12.75">
      <c r="F53" t="s">
        <v>69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L5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00390625" style="29" customWidth="1"/>
    <col min="2" max="2" width="8.375" style="29" customWidth="1"/>
    <col min="3" max="3" width="14.125" style="29" customWidth="1"/>
    <col min="4" max="4" width="13.00390625" style="29" customWidth="1"/>
    <col min="5" max="5" width="19.375" style="29" customWidth="1"/>
    <col min="6" max="16384" width="9.00390625" style="29" customWidth="1"/>
  </cols>
  <sheetData>
    <row r="1" spans="1:11" ht="18">
      <c r="A1" s="267" t="s">
        <v>220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7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31.5" customHeight="1" thickBot="1">
      <c r="A4" s="816" t="s">
        <v>205</v>
      </c>
      <c r="B4" s="816"/>
      <c r="C4" s="816"/>
      <c r="D4" s="816"/>
      <c r="E4" s="269"/>
      <c r="F4" s="817" t="s">
        <v>248</v>
      </c>
      <c r="G4" s="817"/>
      <c r="H4" s="817"/>
      <c r="I4" s="269"/>
      <c r="J4" s="269"/>
      <c r="K4" s="269"/>
    </row>
    <row r="5" spans="1:11" ht="9" customHeight="1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0.5" customHeight="1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5.75" customHeight="1" thickBot="1">
      <c r="A9" s="808" t="s">
        <v>21</v>
      </c>
      <c r="B9" s="808"/>
      <c r="C9" s="273" t="s">
        <v>22</v>
      </c>
      <c r="D9" s="809" t="s">
        <v>249</v>
      </c>
      <c r="E9" s="809"/>
      <c r="F9" s="811">
        <v>731831537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0.5" customHeight="1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5.75" customHeight="1" thickBot="1">
      <c r="A12" s="808" t="s">
        <v>19</v>
      </c>
      <c r="B12" s="808"/>
      <c r="C12" s="273" t="s">
        <v>20</v>
      </c>
      <c r="D12" s="809" t="s">
        <v>150</v>
      </c>
      <c r="E12" s="809"/>
      <c r="F12" s="811">
        <v>608984853</v>
      </c>
      <c r="G12" s="811"/>
      <c r="H12" s="811"/>
      <c r="I12" s="269"/>
      <c r="J12" s="269"/>
      <c r="K12" s="269"/>
    </row>
    <row r="13" spans="1:11" ht="13.5" customHeight="1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276"/>
      <c r="I15" s="269"/>
      <c r="J15" s="269"/>
      <c r="K15" s="269"/>
    </row>
    <row r="16" spans="1:11" ht="12.75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279"/>
      <c r="I16" s="280"/>
      <c r="J16" s="280"/>
      <c r="K16" s="280"/>
    </row>
    <row r="17" spans="1:8" ht="15" customHeight="1">
      <c r="A17" s="281">
        <v>19</v>
      </c>
      <c r="B17" s="30" t="s">
        <v>19</v>
      </c>
      <c r="C17" s="30" t="s">
        <v>20</v>
      </c>
      <c r="D17" s="30">
        <v>831307</v>
      </c>
      <c r="E17" s="282"/>
      <c r="F17" s="282"/>
      <c r="G17" s="282"/>
      <c r="H17" s="276"/>
    </row>
    <row r="18" spans="1:8" ht="15" customHeight="1">
      <c r="A18" s="281">
        <v>74</v>
      </c>
      <c r="B18" s="30" t="s">
        <v>21</v>
      </c>
      <c r="C18" s="30" t="s">
        <v>22</v>
      </c>
      <c r="D18" s="30">
        <v>741220</v>
      </c>
      <c r="E18" s="282"/>
      <c r="F18" s="282"/>
      <c r="G18" s="282"/>
      <c r="H18" s="276"/>
    </row>
    <row r="19" spans="1:8" ht="15" customHeight="1">
      <c r="A19" s="281">
        <v>77</v>
      </c>
      <c r="B19" s="30" t="s">
        <v>250</v>
      </c>
      <c r="C19" s="30" t="s">
        <v>39</v>
      </c>
      <c r="D19" s="30">
        <v>770107</v>
      </c>
      <c r="E19" s="282"/>
      <c r="F19" s="282"/>
      <c r="G19" s="282"/>
      <c r="H19" s="276"/>
    </row>
    <row r="20" spans="1:8" ht="15" customHeight="1">
      <c r="A20" s="281">
        <v>16</v>
      </c>
      <c r="B20" s="30" t="s">
        <v>143</v>
      </c>
      <c r="C20" s="30" t="s">
        <v>76</v>
      </c>
      <c r="D20" s="283">
        <v>831221</v>
      </c>
      <c r="E20" s="282"/>
      <c r="F20" s="282"/>
      <c r="G20" s="282"/>
      <c r="H20" s="276"/>
    </row>
    <row r="21" spans="1:8" ht="15" customHeight="1">
      <c r="A21" s="281">
        <v>40</v>
      </c>
      <c r="B21" s="30" t="s">
        <v>177</v>
      </c>
      <c r="C21" s="30" t="s">
        <v>16</v>
      </c>
      <c r="D21" s="30">
        <v>830418</v>
      </c>
      <c r="E21" s="282"/>
      <c r="F21" s="282"/>
      <c r="G21" s="282"/>
      <c r="H21" s="276"/>
    </row>
    <row r="22" spans="1:8" ht="15" customHeight="1">
      <c r="A22" s="281">
        <v>8</v>
      </c>
      <c r="B22" s="30" t="s">
        <v>126</v>
      </c>
      <c r="C22" s="30" t="s">
        <v>22</v>
      </c>
      <c r="D22" s="30">
        <v>670806</v>
      </c>
      <c r="E22" s="282"/>
      <c r="F22" s="282"/>
      <c r="G22" s="282"/>
      <c r="H22" s="276"/>
    </row>
    <row r="23" spans="1:8" ht="15" customHeight="1">
      <c r="A23" s="281">
        <v>76</v>
      </c>
      <c r="B23" s="30" t="s">
        <v>135</v>
      </c>
      <c r="C23" s="30" t="s">
        <v>39</v>
      </c>
      <c r="D23" s="30">
        <v>770607</v>
      </c>
      <c r="E23" s="282"/>
      <c r="F23" s="282"/>
      <c r="G23" s="282"/>
      <c r="H23" s="276"/>
    </row>
    <row r="24" spans="1:8" ht="15" customHeight="1">
      <c r="A24" s="281">
        <v>15</v>
      </c>
      <c r="B24" s="30" t="s">
        <v>108</v>
      </c>
      <c r="C24" s="30" t="s">
        <v>74</v>
      </c>
      <c r="D24" s="30">
        <v>870324</v>
      </c>
      <c r="E24" s="282"/>
      <c r="F24" s="282"/>
      <c r="G24" s="282"/>
      <c r="H24" s="276"/>
    </row>
    <row r="25" spans="1:8" ht="15" customHeight="1">
      <c r="A25" s="281">
        <v>6</v>
      </c>
      <c r="B25" s="30" t="s">
        <v>162</v>
      </c>
      <c r="C25" s="30" t="s">
        <v>57</v>
      </c>
      <c r="D25" s="30">
        <v>860410</v>
      </c>
      <c r="E25" s="282"/>
      <c r="F25" s="282"/>
      <c r="G25" s="282"/>
      <c r="H25" s="276"/>
    </row>
    <row r="26" spans="1:8" ht="15" customHeight="1">
      <c r="A26" s="281"/>
      <c r="B26" s="30" t="s">
        <v>101</v>
      </c>
      <c r="C26" s="30" t="s">
        <v>36</v>
      </c>
      <c r="D26" s="30">
        <v>770426</v>
      </c>
      <c r="E26" s="282"/>
      <c r="F26" s="282"/>
      <c r="G26" s="282"/>
      <c r="H26" s="276"/>
    </row>
    <row r="27" spans="1:8" ht="15" customHeight="1">
      <c r="A27" s="281">
        <v>23</v>
      </c>
      <c r="B27" s="30" t="s">
        <v>71</v>
      </c>
      <c r="C27" s="30" t="s">
        <v>15</v>
      </c>
      <c r="D27" s="30">
        <v>780823</v>
      </c>
      <c r="E27" s="282"/>
      <c r="F27" s="282"/>
      <c r="G27" s="282"/>
      <c r="H27" s="276"/>
    </row>
    <row r="28" spans="1:8" ht="15" customHeight="1">
      <c r="A28" s="281"/>
      <c r="B28" s="30" t="s">
        <v>251</v>
      </c>
      <c r="C28" s="30" t="s">
        <v>84</v>
      </c>
      <c r="D28" s="30">
        <v>790419</v>
      </c>
      <c r="E28" s="282"/>
      <c r="F28" s="282"/>
      <c r="G28" s="282"/>
      <c r="H28" s="276"/>
    </row>
    <row r="29" spans="1:8" ht="15" customHeight="1">
      <c r="A29" s="281">
        <v>85</v>
      </c>
      <c r="B29" s="30" t="s">
        <v>173</v>
      </c>
      <c r="C29" s="30" t="s">
        <v>39</v>
      </c>
      <c r="D29" s="30">
        <v>850227</v>
      </c>
      <c r="E29" s="282"/>
      <c r="F29" s="282"/>
      <c r="G29" s="282"/>
      <c r="H29" s="276"/>
    </row>
    <row r="30" spans="1:8" ht="15" customHeight="1">
      <c r="A30" s="281">
        <v>11</v>
      </c>
      <c r="B30" s="30" t="s">
        <v>126</v>
      </c>
      <c r="C30" s="30" t="s">
        <v>127</v>
      </c>
      <c r="D30" s="30">
        <v>990517</v>
      </c>
      <c r="E30" s="284"/>
      <c r="F30" s="284"/>
      <c r="G30" s="284"/>
      <c r="H30" s="276"/>
    </row>
    <row r="31" spans="1:8" ht="15" customHeight="1">
      <c r="A31" s="278"/>
      <c r="B31" s="108" t="s">
        <v>560</v>
      </c>
      <c r="C31" s="285"/>
      <c r="D31" s="286"/>
      <c r="E31" s="284"/>
      <c r="F31" s="284"/>
      <c r="G31" s="284"/>
      <c r="H31" s="276"/>
    </row>
    <row r="32" spans="1:8" ht="15" customHeight="1">
      <c r="A32" s="278"/>
      <c r="B32" s="277"/>
      <c r="C32" s="277"/>
      <c r="D32" s="285"/>
      <c r="E32" s="284"/>
      <c r="F32" s="284"/>
      <c r="G32" s="284"/>
      <c r="H32" s="276"/>
    </row>
    <row r="33" spans="1:8" ht="15" customHeight="1">
      <c r="A33" s="278"/>
      <c r="B33" s="277"/>
      <c r="C33" s="277"/>
      <c r="D33" s="285"/>
      <c r="E33" s="284"/>
      <c r="F33" s="284"/>
      <c r="G33" s="284"/>
      <c r="H33" s="276"/>
    </row>
    <row r="34" spans="1:8" ht="15" customHeight="1">
      <c r="A34" s="287"/>
      <c r="B34" s="288"/>
      <c r="C34" s="288"/>
      <c r="D34" s="289"/>
      <c r="E34" s="290"/>
      <c r="F34" s="290"/>
      <c r="G34" s="290"/>
      <c r="H34" s="269"/>
    </row>
    <row r="35" spans="1:8" ht="15" customHeight="1">
      <c r="A35" s="287"/>
      <c r="B35" s="288"/>
      <c r="C35" s="288"/>
      <c r="D35" s="289"/>
      <c r="E35" s="290"/>
      <c r="F35" s="290"/>
      <c r="G35" s="290"/>
      <c r="H35" s="269"/>
    </row>
    <row r="36" spans="1:8" ht="15" customHeight="1">
      <c r="A36" s="287"/>
      <c r="B36" s="288"/>
      <c r="C36" s="288"/>
      <c r="D36" s="288"/>
      <c r="E36" s="290"/>
      <c r="F36" s="290"/>
      <c r="G36" s="290"/>
      <c r="H36" s="269"/>
    </row>
    <row r="37" spans="1:8" ht="9.75" customHeight="1">
      <c r="A37" s="287"/>
      <c r="B37" s="288"/>
      <c r="C37" s="288"/>
      <c r="D37" s="288"/>
      <c r="E37" s="290"/>
      <c r="F37" s="290"/>
      <c r="G37" s="290"/>
      <c r="H37" s="269"/>
    </row>
    <row r="38" spans="1:8" ht="12.75">
      <c r="A38" s="288"/>
      <c r="B38" s="288"/>
      <c r="C38" s="288"/>
      <c r="D38" s="288"/>
      <c r="E38" s="290"/>
      <c r="F38" s="290"/>
      <c r="G38" s="290"/>
      <c r="H38" s="269"/>
    </row>
    <row r="39" spans="1:8" ht="12.75">
      <c r="A39" s="269"/>
      <c r="B39" s="269"/>
      <c r="C39" s="269"/>
      <c r="D39" s="269"/>
      <c r="E39" s="269"/>
      <c r="F39" s="269"/>
      <c r="G39" s="269"/>
      <c r="H39" s="269"/>
    </row>
    <row r="40" spans="1:8" ht="15" customHeight="1">
      <c r="A40" s="812" t="s">
        <v>53</v>
      </c>
      <c r="B40" s="812"/>
      <c r="C40" s="812"/>
      <c r="D40" s="812"/>
      <c r="E40" s="269"/>
      <c r="F40" s="269"/>
      <c r="G40" s="269"/>
      <c r="H40" s="269"/>
    </row>
    <row r="41" spans="1:8" ht="15" customHeight="1" thickBot="1">
      <c r="A41" s="291" t="s">
        <v>52</v>
      </c>
      <c r="B41" s="292" t="s">
        <v>46</v>
      </c>
      <c r="C41" s="293" t="s">
        <v>47</v>
      </c>
      <c r="D41" s="293" t="s">
        <v>72</v>
      </c>
      <c r="E41" s="269"/>
      <c r="F41" s="294" t="s">
        <v>54</v>
      </c>
      <c r="G41" s="269"/>
      <c r="H41" s="269"/>
    </row>
    <row r="42" spans="1:8" ht="15" customHeight="1" thickBot="1">
      <c r="A42" s="278"/>
      <c r="B42" s="295" t="s">
        <v>140</v>
      </c>
      <c r="C42" s="296" t="s">
        <v>15</v>
      </c>
      <c r="D42" s="297"/>
      <c r="E42" s="269"/>
      <c r="F42" s="820" t="s">
        <v>157</v>
      </c>
      <c r="G42" s="820"/>
      <c r="H42" s="820"/>
    </row>
    <row r="43" spans="1:8" ht="15" customHeight="1" thickBot="1">
      <c r="A43" s="275"/>
      <c r="B43" s="295"/>
      <c r="C43" s="296"/>
      <c r="D43" s="285"/>
      <c r="E43" s="269"/>
      <c r="F43" s="820"/>
      <c r="G43" s="820"/>
      <c r="H43" s="820"/>
    </row>
    <row r="44" spans="1:8" ht="7.5" customHeight="1">
      <c r="A44" s="275"/>
      <c r="B44" s="275"/>
      <c r="C44" s="277"/>
      <c r="D44" s="285"/>
      <c r="E44" s="269"/>
      <c r="F44" s="269"/>
      <c r="G44" s="269"/>
      <c r="H44" s="269"/>
    </row>
    <row r="45" spans="1:8" ht="13.5" customHeight="1">
      <c r="A45" s="298"/>
      <c r="B45" s="298"/>
      <c r="C45" s="299"/>
      <c r="D45" s="300"/>
      <c r="E45" s="269"/>
      <c r="F45" s="269"/>
      <c r="G45" s="269"/>
      <c r="H45" s="269"/>
    </row>
    <row r="46" spans="1:8" ht="13.5" customHeight="1">
      <c r="A46" s="269"/>
      <c r="B46" s="269"/>
      <c r="C46" s="269"/>
      <c r="D46" s="269"/>
      <c r="E46" s="269"/>
      <c r="F46" s="269"/>
      <c r="G46" s="269"/>
      <c r="H46" s="269"/>
    </row>
    <row r="47" spans="1:12" ht="12.75">
      <c r="A47" s="818"/>
      <c r="B47" s="818"/>
      <c r="C47" s="818"/>
      <c r="D47" s="818"/>
      <c r="E47" s="818"/>
      <c r="F47" s="818"/>
      <c r="G47" s="818"/>
      <c r="H47" s="818"/>
      <c r="I47" s="269"/>
      <c r="J47" s="269"/>
      <c r="K47" s="269"/>
      <c r="L47" s="269"/>
    </row>
    <row r="48" spans="1:12" ht="12.75">
      <c r="A48" s="818"/>
      <c r="B48" s="818"/>
      <c r="C48" s="818"/>
      <c r="D48" s="818"/>
      <c r="E48" s="818"/>
      <c r="F48" s="818"/>
      <c r="G48" s="818"/>
      <c r="H48" s="818"/>
      <c r="I48" s="269"/>
      <c r="J48" s="269"/>
      <c r="K48" s="269"/>
      <c r="L48" s="269"/>
    </row>
    <row r="52" spans="1:12" ht="12.75">
      <c r="A52" s="269"/>
      <c r="B52" s="269"/>
      <c r="C52" s="269"/>
      <c r="D52" s="301"/>
      <c r="E52" s="301"/>
      <c r="F52" s="301"/>
      <c r="G52" s="301"/>
      <c r="H52" s="301"/>
      <c r="I52" s="269"/>
      <c r="J52" s="269"/>
      <c r="K52" s="269"/>
      <c r="L52" s="269"/>
    </row>
    <row r="53" spans="1:12" ht="12.75">
      <c r="A53" s="269"/>
      <c r="B53" s="269"/>
      <c r="C53" s="269"/>
      <c r="D53" s="269"/>
      <c r="E53" s="302" t="s">
        <v>69</v>
      </c>
      <c r="F53" s="269"/>
      <c r="G53" s="269"/>
      <c r="H53" s="269"/>
      <c r="I53" s="269"/>
      <c r="J53" s="269"/>
      <c r="K53" s="269"/>
      <c r="L53" s="269"/>
    </row>
    <row r="56" spans="1:12" ht="12.75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303"/>
      <c r="L56" s="303"/>
    </row>
    <row r="57" spans="1:12" ht="12.75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303"/>
      <c r="L57" s="303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</sheetData>
  <sheetProtection/>
  <mergeCells count="22">
    <mergeCell ref="A47:H48"/>
    <mergeCell ref="A10:D10"/>
    <mergeCell ref="A11:B11"/>
    <mergeCell ref="D11:E11"/>
    <mergeCell ref="F11:H11"/>
    <mergeCell ref="A12:B12"/>
    <mergeCell ref="A3:D3"/>
    <mergeCell ref="F3:H3"/>
    <mergeCell ref="A9:B9"/>
    <mergeCell ref="D9:E9"/>
    <mergeCell ref="F9:H9"/>
    <mergeCell ref="F42:H43"/>
    <mergeCell ref="D12:E12"/>
    <mergeCell ref="A7:D7"/>
    <mergeCell ref="D8:E8"/>
    <mergeCell ref="A4:D4"/>
    <mergeCell ref="F4:H4"/>
    <mergeCell ref="A40:D40"/>
    <mergeCell ref="E16:G16"/>
    <mergeCell ref="F8:H8"/>
    <mergeCell ref="A8:B8"/>
    <mergeCell ref="F12:H12"/>
  </mergeCells>
  <hyperlinks>
    <hyperlink ref="D9" r:id="rId1" display="pachl.tomas.9@seznam.cz"/>
    <hyperlink ref="D12" r:id="rId2" display="vitek.brejsa@seznam.cz"/>
    <hyperlink ref="D9:E9" r:id="rId3" display="marsikm@centrum.cz"/>
    <hyperlink ref="D12:E12" r:id="rId4" display="SilaKarel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L60"/>
  <sheetViews>
    <sheetView zoomScalePageLayoutView="0" workbookViewId="0" topLeftCell="A13">
      <selection activeCell="A17" sqref="A17:D32"/>
    </sheetView>
  </sheetViews>
  <sheetFormatPr defaultColWidth="9.875" defaultRowHeight="12.75"/>
  <cols>
    <col min="1" max="16384" width="9.875" style="29" customWidth="1"/>
  </cols>
  <sheetData>
    <row r="1" spans="1:11" ht="18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21" thickBot="1">
      <c r="A4" s="816" t="s">
        <v>252</v>
      </c>
      <c r="B4" s="816"/>
      <c r="C4" s="816"/>
      <c r="D4" s="816"/>
      <c r="E4" s="269"/>
      <c r="F4" s="817" t="s">
        <v>253</v>
      </c>
      <c r="G4" s="817"/>
      <c r="H4" s="817"/>
      <c r="I4" s="269"/>
      <c r="J4" s="269"/>
      <c r="K4" s="269"/>
    </row>
    <row r="5" spans="1:11" ht="12.75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2.75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3.5" thickBot="1">
      <c r="A9" s="808" t="s">
        <v>254</v>
      </c>
      <c r="B9" s="808"/>
      <c r="C9" s="273" t="s">
        <v>20</v>
      </c>
      <c r="D9" s="809" t="s">
        <v>255</v>
      </c>
      <c r="E9" s="810"/>
      <c r="F9" s="811">
        <v>777032212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2.75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3.5" thickBot="1">
      <c r="A12" s="808" t="s">
        <v>256</v>
      </c>
      <c r="B12" s="808"/>
      <c r="C12" s="273" t="s">
        <v>15</v>
      </c>
      <c r="D12" s="809" t="s">
        <v>257</v>
      </c>
      <c r="E12" s="810"/>
      <c r="F12" s="811">
        <v>731519582</v>
      </c>
      <c r="G12" s="811"/>
      <c r="H12" s="811"/>
      <c r="I12" s="269"/>
      <c r="J12" s="269"/>
      <c r="K12" s="269"/>
    </row>
    <row r="13" spans="1:11" ht="12.75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276"/>
      <c r="I15" s="269"/>
      <c r="J15" s="269"/>
      <c r="K15" s="269"/>
    </row>
    <row r="16" spans="1:11" ht="12.75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279"/>
      <c r="I16" s="280"/>
      <c r="J16" s="280"/>
      <c r="K16" s="280"/>
    </row>
    <row r="17" spans="1:8" ht="12.75">
      <c r="A17" s="306">
        <v>15</v>
      </c>
      <c r="B17" s="295" t="s">
        <v>258</v>
      </c>
      <c r="C17" s="307" t="s">
        <v>259</v>
      </c>
      <c r="D17" s="308">
        <v>870711</v>
      </c>
      <c r="E17" s="282"/>
      <c r="F17" s="282"/>
      <c r="G17" s="282"/>
      <c r="H17" s="276"/>
    </row>
    <row r="18" spans="1:8" ht="12.75">
      <c r="A18" s="306">
        <v>11</v>
      </c>
      <c r="B18" s="295" t="s">
        <v>260</v>
      </c>
      <c r="C18" s="307" t="s">
        <v>261</v>
      </c>
      <c r="D18" s="308">
        <v>921020</v>
      </c>
      <c r="E18" s="282"/>
      <c r="F18" s="282"/>
      <c r="G18" s="282"/>
      <c r="H18" s="276"/>
    </row>
    <row r="19" spans="1:8" ht="12.75">
      <c r="A19" s="306">
        <v>12</v>
      </c>
      <c r="B19" s="295" t="s">
        <v>262</v>
      </c>
      <c r="C19" s="307" t="s">
        <v>39</v>
      </c>
      <c r="D19" s="308">
        <v>830218</v>
      </c>
      <c r="E19" s="282"/>
      <c r="F19" s="282"/>
      <c r="G19" s="282"/>
      <c r="H19" s="276"/>
    </row>
    <row r="20" spans="1:8" ht="12.75">
      <c r="A20" s="306">
        <v>91</v>
      </c>
      <c r="B20" s="295" t="s">
        <v>263</v>
      </c>
      <c r="C20" s="307" t="s">
        <v>16</v>
      </c>
      <c r="D20" s="308">
        <v>800618</v>
      </c>
      <c r="E20" s="282"/>
      <c r="F20" s="282"/>
      <c r="G20" s="282"/>
      <c r="H20" s="276"/>
    </row>
    <row r="21" spans="1:8" ht="12.75">
      <c r="A21" s="306">
        <v>6</v>
      </c>
      <c r="B21" s="295" t="s">
        <v>134</v>
      </c>
      <c r="C21" s="307" t="s">
        <v>80</v>
      </c>
      <c r="D21" s="308">
        <v>920311</v>
      </c>
      <c r="E21" s="282"/>
      <c r="F21" s="282"/>
      <c r="G21" s="282"/>
      <c r="H21" s="276"/>
    </row>
    <row r="22" spans="1:8" ht="12.75">
      <c r="A22" s="306">
        <v>49</v>
      </c>
      <c r="B22" s="295" t="s">
        <v>264</v>
      </c>
      <c r="C22" s="307" t="s">
        <v>22</v>
      </c>
      <c r="D22" s="308">
        <v>910510</v>
      </c>
      <c r="E22" s="282"/>
      <c r="F22" s="282"/>
      <c r="G22" s="282"/>
      <c r="H22" s="276"/>
    </row>
    <row r="23" spans="1:8" ht="12.75">
      <c r="A23" s="306"/>
      <c r="B23" s="295" t="s">
        <v>139</v>
      </c>
      <c r="C23" s="307" t="s">
        <v>84</v>
      </c>
      <c r="D23" s="309">
        <v>850918</v>
      </c>
      <c r="E23" s="282"/>
      <c r="F23" s="282"/>
      <c r="G23" s="282"/>
      <c r="H23" s="276"/>
    </row>
    <row r="24" spans="1:8" ht="12.75">
      <c r="A24" s="306">
        <v>61</v>
      </c>
      <c r="B24" s="295" t="s">
        <v>256</v>
      </c>
      <c r="C24" s="307" t="s">
        <v>15</v>
      </c>
      <c r="D24" s="308">
        <v>870305</v>
      </c>
      <c r="E24" s="282"/>
      <c r="F24" s="282"/>
      <c r="G24" s="282"/>
      <c r="H24" s="276"/>
    </row>
    <row r="25" spans="1:8" ht="12.75">
      <c r="A25" s="306">
        <v>5</v>
      </c>
      <c r="B25" s="295" t="s">
        <v>265</v>
      </c>
      <c r="C25" s="307" t="s">
        <v>83</v>
      </c>
      <c r="D25" s="308">
        <v>750522</v>
      </c>
      <c r="E25" s="282"/>
      <c r="F25" s="282"/>
      <c r="G25" s="282"/>
      <c r="H25" s="276"/>
    </row>
    <row r="26" spans="1:8" ht="12.75">
      <c r="A26" s="306">
        <v>34</v>
      </c>
      <c r="B26" s="295" t="s">
        <v>254</v>
      </c>
      <c r="C26" s="307" t="s">
        <v>20</v>
      </c>
      <c r="D26" s="309">
        <v>861124</v>
      </c>
      <c r="E26" s="282"/>
      <c r="F26" s="282"/>
      <c r="G26" s="282"/>
      <c r="H26" s="276"/>
    </row>
    <row r="27" spans="1:8" ht="12.75">
      <c r="A27" s="306">
        <v>4</v>
      </c>
      <c r="B27" s="295" t="s">
        <v>266</v>
      </c>
      <c r="C27" s="307" t="s">
        <v>30</v>
      </c>
      <c r="D27" s="309">
        <v>771012</v>
      </c>
      <c r="E27" s="282"/>
      <c r="F27" s="282"/>
      <c r="G27" s="282"/>
      <c r="H27" s="276"/>
    </row>
    <row r="28" spans="1:8" ht="12.75">
      <c r="A28" s="306"/>
      <c r="B28" s="295" t="s">
        <v>506</v>
      </c>
      <c r="C28" s="307" t="s">
        <v>66</v>
      </c>
      <c r="D28" s="309">
        <v>920605</v>
      </c>
      <c r="E28" s="282"/>
      <c r="F28" s="282"/>
      <c r="G28" s="282"/>
      <c r="H28" s="276"/>
    </row>
    <row r="29" spans="1:8" ht="12.75">
      <c r="A29" s="278"/>
      <c r="B29" s="285" t="s">
        <v>260</v>
      </c>
      <c r="C29" s="285" t="s">
        <v>57</v>
      </c>
      <c r="D29" s="309">
        <v>941128</v>
      </c>
      <c r="E29" s="282"/>
      <c r="F29" s="282"/>
      <c r="G29" s="282"/>
      <c r="H29" s="276"/>
    </row>
    <row r="30" spans="1:8" ht="12.75">
      <c r="A30" s="278"/>
      <c r="B30" s="285" t="s">
        <v>134</v>
      </c>
      <c r="C30" s="285" t="s">
        <v>531</v>
      </c>
      <c r="D30" s="309">
        <v>930518</v>
      </c>
      <c r="E30" s="282"/>
      <c r="F30" s="282"/>
      <c r="G30" s="282"/>
      <c r="H30" s="276"/>
    </row>
    <row r="31" spans="1:8" ht="12.75">
      <c r="A31" s="278"/>
      <c r="B31" s="285" t="s">
        <v>589</v>
      </c>
      <c r="C31" s="285" t="s">
        <v>23</v>
      </c>
      <c r="D31" s="309">
        <v>931031</v>
      </c>
      <c r="E31" s="282"/>
      <c r="F31" s="282"/>
      <c r="G31" s="282"/>
      <c r="H31" s="276"/>
    </row>
    <row r="32" spans="1:8" ht="12.75">
      <c r="A32" s="284"/>
      <c r="B32" s="285" t="s">
        <v>590</v>
      </c>
      <c r="C32" s="285" t="s">
        <v>74</v>
      </c>
      <c r="D32" s="309">
        <v>911111</v>
      </c>
      <c r="E32" s="284"/>
      <c r="F32" s="284"/>
      <c r="G32" s="284"/>
      <c r="H32" s="276"/>
    </row>
    <row r="33" spans="1:8" ht="12.75">
      <c r="A33" s="278"/>
      <c r="B33" s="285"/>
      <c r="C33" s="285"/>
      <c r="D33" s="286"/>
      <c r="E33" s="284"/>
      <c r="F33" s="284"/>
      <c r="G33" s="284"/>
      <c r="H33" s="276"/>
    </row>
    <row r="34" spans="1:8" ht="12.75">
      <c r="A34" s="278"/>
      <c r="B34" s="277"/>
      <c r="C34" s="277"/>
      <c r="D34" s="285"/>
      <c r="E34" s="284"/>
      <c r="F34" s="284"/>
      <c r="G34" s="284"/>
      <c r="H34" s="276"/>
    </row>
    <row r="35" spans="1:8" ht="12.75">
      <c r="A35" s="278"/>
      <c r="B35" s="277"/>
      <c r="C35" s="277"/>
      <c r="D35" s="285"/>
      <c r="E35" s="284"/>
      <c r="F35" s="284"/>
      <c r="G35" s="284"/>
      <c r="H35" s="276"/>
    </row>
    <row r="36" spans="1:8" ht="12.75">
      <c r="A36" s="287"/>
      <c r="B36" s="288"/>
      <c r="C36" s="288"/>
      <c r="D36" s="289"/>
      <c r="E36" s="290"/>
      <c r="F36" s="290"/>
      <c r="G36" s="290"/>
      <c r="H36" s="269"/>
    </row>
    <row r="37" spans="1:8" ht="12.75">
      <c r="A37" s="287"/>
      <c r="B37" s="288"/>
      <c r="C37" s="288"/>
      <c r="D37" s="289"/>
      <c r="E37" s="290"/>
      <c r="F37" s="290"/>
      <c r="G37" s="290"/>
      <c r="H37" s="269"/>
    </row>
    <row r="38" spans="1:8" ht="12.75">
      <c r="A38" s="287"/>
      <c r="B38" s="288"/>
      <c r="C38" s="288"/>
      <c r="D38" s="288"/>
      <c r="E38" s="290"/>
      <c r="F38" s="290"/>
      <c r="G38" s="290"/>
      <c r="H38" s="269"/>
    </row>
    <row r="39" spans="1:8" ht="12.75">
      <c r="A39" s="287"/>
      <c r="B39" s="288"/>
      <c r="C39" s="288"/>
      <c r="D39" s="288"/>
      <c r="E39" s="290"/>
      <c r="F39" s="290"/>
      <c r="G39" s="290"/>
      <c r="H39" s="269"/>
    </row>
    <row r="40" spans="1:8" ht="12.75">
      <c r="A40" s="288"/>
      <c r="B40" s="288"/>
      <c r="C40" s="288"/>
      <c r="D40" s="288"/>
      <c r="E40" s="290"/>
      <c r="F40" s="290"/>
      <c r="G40" s="290"/>
      <c r="H40" s="269"/>
    </row>
    <row r="41" spans="1:8" ht="12.75">
      <c r="A41" s="269"/>
      <c r="B41" s="269"/>
      <c r="C41" s="269"/>
      <c r="D41" s="269"/>
      <c r="E41" s="269"/>
      <c r="F41" s="269"/>
      <c r="G41" s="269"/>
      <c r="H41" s="269"/>
    </row>
    <row r="42" spans="1:8" ht="12.75">
      <c r="A42" s="812" t="s">
        <v>53</v>
      </c>
      <c r="B42" s="812"/>
      <c r="C42" s="812"/>
      <c r="D42" s="812"/>
      <c r="E42" s="269"/>
      <c r="F42" s="269"/>
      <c r="G42" s="269"/>
      <c r="H42" s="269"/>
    </row>
    <row r="43" spans="1:8" ht="13.5" thickBot="1">
      <c r="A43" s="291" t="s">
        <v>52</v>
      </c>
      <c r="B43" s="292" t="s">
        <v>46</v>
      </c>
      <c r="C43" s="293" t="s">
        <v>47</v>
      </c>
      <c r="D43" s="293" t="s">
        <v>72</v>
      </c>
      <c r="E43" s="269"/>
      <c r="F43" s="294" t="s">
        <v>54</v>
      </c>
      <c r="G43" s="269"/>
      <c r="H43" s="269"/>
    </row>
    <row r="44" spans="1:8" ht="24.75" thickBot="1">
      <c r="A44" s="313">
        <v>39</v>
      </c>
      <c r="B44" s="295" t="s">
        <v>182</v>
      </c>
      <c r="C44" s="296" t="s">
        <v>30</v>
      </c>
      <c r="D44" s="297">
        <v>820816</v>
      </c>
      <c r="E44" s="269"/>
      <c r="F44" s="820" t="s">
        <v>155</v>
      </c>
      <c r="G44" s="820"/>
      <c r="H44" s="820"/>
    </row>
    <row r="45" spans="1:8" ht="13.5" thickBot="1">
      <c r="A45" s="275"/>
      <c r="B45" s="295"/>
      <c r="C45" s="296"/>
      <c r="D45" s="285"/>
      <c r="E45" s="269"/>
      <c r="F45" s="820"/>
      <c r="G45" s="820"/>
      <c r="H45" s="820"/>
    </row>
    <row r="46" spans="1:8" ht="12.75">
      <c r="A46" s="275"/>
      <c r="B46" s="275"/>
      <c r="C46" s="277"/>
      <c r="D46" s="285"/>
      <c r="E46" s="269"/>
      <c r="F46" s="269"/>
      <c r="G46" s="269"/>
      <c r="H46" s="269"/>
    </row>
    <row r="47" spans="1:8" ht="12.75">
      <c r="A47" s="298"/>
      <c r="B47" s="298"/>
      <c r="C47" s="299"/>
      <c r="D47" s="300"/>
      <c r="E47" s="269"/>
      <c r="F47" s="269"/>
      <c r="G47" s="269"/>
      <c r="H47" s="269"/>
    </row>
    <row r="48" spans="1:8" ht="12.75">
      <c r="A48" s="269"/>
      <c r="B48" s="269"/>
      <c r="C48" s="269"/>
      <c r="D48" s="269"/>
      <c r="E48" s="269"/>
      <c r="F48" s="269"/>
      <c r="G48" s="269"/>
      <c r="H48" s="269"/>
    </row>
    <row r="49" spans="1:12" ht="12.75">
      <c r="A49" s="818"/>
      <c r="B49" s="818"/>
      <c r="C49" s="818"/>
      <c r="D49" s="818"/>
      <c r="E49" s="818"/>
      <c r="F49" s="818"/>
      <c r="G49" s="818"/>
      <c r="H49" s="818"/>
      <c r="I49" s="269"/>
      <c r="J49" s="269"/>
      <c r="K49" s="269"/>
      <c r="L49" s="269"/>
    </row>
    <row r="50" spans="1:12" ht="12.75">
      <c r="A50" s="818"/>
      <c r="B50" s="818"/>
      <c r="C50" s="818"/>
      <c r="D50" s="818"/>
      <c r="E50" s="818"/>
      <c r="F50" s="818"/>
      <c r="G50" s="818"/>
      <c r="H50" s="818"/>
      <c r="I50" s="269"/>
      <c r="J50" s="269"/>
      <c r="K50" s="269"/>
      <c r="L50" s="269"/>
    </row>
    <row r="54" spans="1:12" ht="12.75">
      <c r="A54" s="269"/>
      <c r="B54" s="269"/>
      <c r="C54" s="269"/>
      <c r="D54" s="301"/>
      <c r="E54" s="301"/>
      <c r="F54" s="301"/>
      <c r="G54" s="301"/>
      <c r="H54" s="301"/>
      <c r="I54" s="269"/>
      <c r="J54" s="269"/>
      <c r="K54" s="269"/>
      <c r="L54" s="269"/>
    </row>
    <row r="55" spans="1:12" ht="12.75">
      <c r="A55" s="269"/>
      <c r="B55" s="269"/>
      <c r="C55" s="269"/>
      <c r="D55" s="269"/>
      <c r="E55" s="302" t="s">
        <v>69</v>
      </c>
      <c r="F55" s="269"/>
      <c r="G55" s="269"/>
      <c r="H55" s="269"/>
      <c r="I55" s="269"/>
      <c r="J55" s="269"/>
      <c r="K55" s="269"/>
      <c r="L55" s="269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  <row r="59" spans="1:12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303"/>
      <c r="L59" s="303"/>
    </row>
    <row r="60" spans="1:12" ht="12.75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303"/>
      <c r="L60" s="303"/>
    </row>
  </sheetData>
  <sheetProtection/>
  <mergeCells count="22">
    <mergeCell ref="A49:H50"/>
    <mergeCell ref="A12:B12"/>
    <mergeCell ref="D12:E12"/>
    <mergeCell ref="F12:H12"/>
    <mergeCell ref="E16:G16"/>
    <mergeCell ref="A42:D42"/>
    <mergeCell ref="F44:H45"/>
    <mergeCell ref="D9:E9"/>
    <mergeCell ref="F9:H9"/>
    <mergeCell ref="A10:D10"/>
    <mergeCell ref="A11:B11"/>
    <mergeCell ref="D11:E11"/>
    <mergeCell ref="F11:H11"/>
    <mergeCell ref="A9:B9"/>
    <mergeCell ref="A3:D3"/>
    <mergeCell ref="F3:H3"/>
    <mergeCell ref="A4:D4"/>
    <mergeCell ref="F4:H4"/>
    <mergeCell ref="A7:D7"/>
    <mergeCell ref="A8:B8"/>
    <mergeCell ref="D8:E8"/>
    <mergeCell ref="F8:H8"/>
  </mergeCells>
  <hyperlinks>
    <hyperlink ref="D9" r:id="rId1" display="karel.steinmetz@gmail.com"/>
    <hyperlink ref="D12" r:id="rId2" display="soukup.michal19@gmail.com"/>
  </hyperlinks>
  <printOptions/>
  <pageMargins left="0.7" right="0.7" top="0.787401575" bottom="0.7874015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1">
      <selection activeCell="B36" sqref="B36:E51"/>
    </sheetView>
  </sheetViews>
  <sheetFormatPr defaultColWidth="9.00390625" defaultRowHeight="12.75"/>
  <cols>
    <col min="1" max="1" width="4.125" style="89" customWidth="1"/>
    <col min="2" max="2" width="4.00390625" style="0" customWidth="1"/>
    <col min="3" max="3" width="11.875" style="0" customWidth="1"/>
    <col min="5" max="5" width="7.625" style="0" customWidth="1"/>
    <col min="6" max="6" width="1.75390625" style="0" customWidth="1"/>
    <col min="7" max="7" width="4.875" style="0" customWidth="1"/>
    <col min="8" max="8" width="5.75390625" style="0" customWidth="1"/>
    <col min="9" max="9" width="1.12109375" style="0" customWidth="1"/>
    <col min="10" max="10" width="2.125" style="0" customWidth="1"/>
    <col min="11" max="11" width="7.625" style="0" customWidth="1"/>
    <col min="12" max="12" width="6.375" style="0" customWidth="1"/>
    <col min="13" max="13" width="4.625" style="0" customWidth="1"/>
    <col min="14" max="14" width="4.00390625" style="0" customWidth="1"/>
    <col min="15" max="15" width="4.625" style="0" customWidth="1"/>
    <col min="16" max="17" width="4.125" style="0" customWidth="1"/>
  </cols>
  <sheetData>
    <row r="1" spans="2:26" ht="26.25" customHeight="1" thickBot="1">
      <c r="B1" s="55" t="s">
        <v>209</v>
      </c>
      <c r="C1" s="1"/>
      <c r="D1" s="3"/>
      <c r="E1" s="184"/>
      <c r="F1" s="184" t="s">
        <v>204</v>
      </c>
      <c r="G1" s="41">
        <v>106</v>
      </c>
      <c r="H1" s="616" t="s">
        <v>462</v>
      </c>
      <c r="I1" s="203" t="s">
        <v>9</v>
      </c>
      <c r="J1" s="187" t="s">
        <v>103</v>
      </c>
      <c r="K1" s="200"/>
      <c r="L1" s="616" t="s">
        <v>147</v>
      </c>
      <c r="M1" s="616" t="s">
        <v>598</v>
      </c>
      <c r="N1" s="188">
        <v>0.75</v>
      </c>
      <c r="O1" s="185"/>
      <c r="P1" s="41"/>
      <c r="S1" s="41"/>
      <c r="T1" s="98"/>
      <c r="U1" s="29"/>
      <c r="V1" s="29"/>
      <c r="W1" s="29"/>
      <c r="X1" s="29"/>
      <c r="Y1" s="36"/>
      <c r="Z1" s="40"/>
    </row>
    <row r="2" spans="2:16" ht="13.5" thickBot="1">
      <c r="B2" s="1"/>
      <c r="C2" s="1"/>
      <c r="D2" s="3"/>
      <c r="E2" s="3"/>
      <c r="F2" s="3"/>
      <c r="G2" s="3"/>
      <c r="H2" s="3"/>
      <c r="I2" s="3"/>
      <c r="J2" s="3"/>
      <c r="K2" s="471"/>
      <c r="L2" s="4" t="s">
        <v>0</v>
      </c>
      <c r="M2" s="5" t="s">
        <v>421</v>
      </c>
      <c r="N2" s="5" t="s">
        <v>422</v>
      </c>
      <c r="O2" s="6" t="s">
        <v>424</v>
      </c>
      <c r="P2" s="6" t="s">
        <v>423</v>
      </c>
    </row>
    <row r="3" spans="2:16" ht="16.5" customHeight="1">
      <c r="B3" s="2"/>
      <c r="C3" s="87" t="s">
        <v>142</v>
      </c>
      <c r="D3" s="86" t="str">
        <f>H1</f>
        <v>Loko</v>
      </c>
      <c r="E3" s="88"/>
      <c r="F3" s="56"/>
      <c r="G3" s="56"/>
      <c r="H3" s="56"/>
      <c r="I3" s="56"/>
      <c r="J3" s="56"/>
      <c r="K3" s="56"/>
      <c r="L3" s="472"/>
      <c r="M3" s="473"/>
      <c r="N3" s="474"/>
      <c r="O3" s="475"/>
      <c r="P3" s="475"/>
    </row>
    <row r="4" spans="2:17" ht="15.75">
      <c r="B4" s="1"/>
      <c r="C4" s="87" t="s">
        <v>1</v>
      </c>
      <c r="D4" s="86" t="str">
        <f>J1</f>
        <v>Kohouti</v>
      </c>
      <c r="E4" s="88"/>
      <c r="F4" s="56"/>
      <c r="G4" s="56"/>
      <c r="H4" s="56"/>
      <c r="I4" s="56"/>
      <c r="J4" s="56"/>
      <c r="K4" s="56"/>
      <c r="L4" s="3"/>
      <c r="M4" s="3"/>
      <c r="N4" s="3"/>
      <c r="O4" s="3"/>
      <c r="P4" s="3"/>
      <c r="Q4" s="1"/>
    </row>
    <row r="5" spans="2:16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9.75" customHeight="1" thickBot="1">
      <c r="B6" s="184"/>
      <c r="C6" s="41"/>
      <c r="D6" s="73"/>
      <c r="E6" s="29"/>
      <c r="F6" s="29" t="s">
        <v>9</v>
      </c>
      <c r="G6" s="29"/>
      <c r="H6" s="36"/>
      <c r="I6" s="36"/>
      <c r="J6" s="40"/>
      <c r="K6" s="93" t="s">
        <v>2</v>
      </c>
      <c r="L6" s="1"/>
      <c r="M6" s="91"/>
      <c r="N6" s="1"/>
      <c r="O6" s="1"/>
      <c r="P6" s="1"/>
    </row>
    <row r="7" spans="2:16" ht="12.75">
      <c r="B7" s="10" t="s">
        <v>190</v>
      </c>
      <c r="C7" s="11"/>
      <c r="D7" s="11"/>
      <c r="E7" s="11"/>
      <c r="F7" s="28"/>
      <c r="G7" s="12"/>
      <c r="H7" s="12"/>
      <c r="I7" s="1"/>
      <c r="J7" s="1"/>
      <c r="K7" s="92" t="s">
        <v>4</v>
      </c>
      <c r="L7" s="13" t="s">
        <v>167</v>
      </c>
      <c r="M7" s="61" t="s">
        <v>6</v>
      </c>
      <c r="N7" s="94" t="s">
        <v>7</v>
      </c>
      <c r="O7" s="94" t="s">
        <v>8</v>
      </c>
      <c r="P7" s="105" t="s">
        <v>8</v>
      </c>
    </row>
    <row r="8" spans="2:16" ht="12.75">
      <c r="B8" s="14" t="s">
        <v>190</v>
      </c>
      <c r="C8" s="35"/>
      <c r="D8" s="35"/>
      <c r="E8" s="51"/>
      <c r="F8" s="27"/>
      <c r="G8" s="12"/>
      <c r="H8" s="12"/>
      <c r="I8" s="1"/>
      <c r="J8" s="1"/>
      <c r="K8" s="16" t="s">
        <v>9</v>
      </c>
      <c r="L8" s="17"/>
      <c r="M8" s="17" t="s">
        <v>9</v>
      </c>
      <c r="N8" s="18"/>
      <c r="O8" s="18"/>
      <c r="P8" s="19"/>
    </row>
    <row r="9" spans="2:16" ht="12.75">
      <c r="B9" s="7" t="s">
        <v>10</v>
      </c>
      <c r="C9" s="1"/>
      <c r="D9" s="1"/>
      <c r="E9" s="1"/>
      <c r="F9" s="1"/>
      <c r="G9" s="63" t="s">
        <v>11</v>
      </c>
      <c r="H9" s="63" t="s">
        <v>12</v>
      </c>
      <c r="I9" s="1"/>
      <c r="J9" s="1"/>
      <c r="K9" s="16" t="s">
        <v>9</v>
      </c>
      <c r="L9" s="17"/>
      <c r="M9" s="17" t="s">
        <v>9</v>
      </c>
      <c r="N9" s="18"/>
      <c r="O9" s="18"/>
      <c r="P9" s="19"/>
    </row>
    <row r="10" spans="1:16" ht="12.75">
      <c r="A10" s="90">
        <v>1</v>
      </c>
      <c r="B10" s="645">
        <v>13</v>
      </c>
      <c r="C10" s="646" t="s">
        <v>438</v>
      </c>
      <c r="D10" s="646" t="s">
        <v>76</v>
      </c>
      <c r="E10" s="647">
        <v>810406</v>
      </c>
      <c r="F10" s="768"/>
      <c r="G10" s="81"/>
      <c r="H10" s="39"/>
      <c r="I10" s="40">
        <v>0.5208333333333334</v>
      </c>
      <c r="J10" s="1"/>
      <c r="K10" s="16" t="s">
        <v>9</v>
      </c>
      <c r="L10" s="17"/>
      <c r="M10" s="17" t="s">
        <v>9</v>
      </c>
      <c r="N10" s="18"/>
      <c r="O10" s="18"/>
      <c r="P10" s="19"/>
    </row>
    <row r="11" spans="1:16" ht="12.75">
      <c r="A11" s="90">
        <v>2</v>
      </c>
      <c r="B11" s="645">
        <v>91</v>
      </c>
      <c r="C11" s="646" t="s">
        <v>439</v>
      </c>
      <c r="D11" s="646" t="s">
        <v>37</v>
      </c>
      <c r="E11" s="647">
        <v>911018</v>
      </c>
      <c r="F11" s="769"/>
      <c r="G11" s="81"/>
      <c r="H11" s="39"/>
      <c r="I11" s="1"/>
      <c r="J11" s="1"/>
      <c r="K11" s="16" t="s">
        <v>9</v>
      </c>
      <c r="L11" s="17"/>
      <c r="M11" s="17" t="s">
        <v>9</v>
      </c>
      <c r="N11" s="18"/>
      <c r="O11" s="18"/>
      <c r="P11" s="19"/>
    </row>
    <row r="12" spans="1:16" ht="12.75">
      <c r="A12" s="90">
        <v>3</v>
      </c>
      <c r="B12" s="645">
        <v>23</v>
      </c>
      <c r="C12" s="646" t="s">
        <v>440</v>
      </c>
      <c r="D12" s="646" t="s">
        <v>30</v>
      </c>
      <c r="E12" s="647">
        <v>790312</v>
      </c>
      <c r="F12" s="769"/>
      <c r="G12" s="81"/>
      <c r="H12" s="38"/>
      <c r="I12" s="1"/>
      <c r="J12" s="1"/>
      <c r="K12" s="16" t="s">
        <v>9</v>
      </c>
      <c r="L12" s="17"/>
      <c r="M12" s="17" t="s">
        <v>9</v>
      </c>
      <c r="N12" s="18"/>
      <c r="O12" s="18"/>
      <c r="P12" s="19"/>
    </row>
    <row r="13" spans="1:16" ht="12.75">
      <c r="A13" s="90">
        <v>4</v>
      </c>
      <c r="B13" s="645">
        <v>9</v>
      </c>
      <c r="C13" s="646" t="s">
        <v>441</v>
      </c>
      <c r="D13" s="646" t="s">
        <v>81</v>
      </c>
      <c r="E13" s="647">
        <v>810624</v>
      </c>
      <c r="F13" s="769"/>
      <c r="G13" s="81"/>
      <c r="H13" s="38"/>
      <c r="I13" s="1"/>
      <c r="J13" s="1"/>
      <c r="K13" s="16" t="s">
        <v>9</v>
      </c>
      <c r="L13" s="17"/>
      <c r="M13" s="17" t="s">
        <v>9</v>
      </c>
      <c r="N13" s="18"/>
      <c r="O13" s="18"/>
      <c r="P13" s="19"/>
    </row>
    <row r="14" spans="1:16" ht="12" customHeight="1">
      <c r="A14" s="90">
        <v>5</v>
      </c>
      <c r="B14" s="645">
        <v>7</v>
      </c>
      <c r="C14" s="646" t="s">
        <v>156</v>
      </c>
      <c r="D14" s="646" t="s">
        <v>17</v>
      </c>
      <c r="E14" s="648">
        <v>681230</v>
      </c>
      <c r="F14" s="769"/>
      <c r="G14" s="81"/>
      <c r="H14" s="39"/>
      <c r="I14" s="1"/>
      <c r="J14" s="1"/>
      <c r="K14" s="16" t="s">
        <v>9</v>
      </c>
      <c r="L14" s="17"/>
      <c r="M14" s="17" t="s">
        <v>9</v>
      </c>
      <c r="N14" s="18"/>
      <c r="O14" s="18"/>
      <c r="P14" s="19"/>
    </row>
    <row r="15" spans="1:16" ht="12.75">
      <c r="A15" s="90">
        <v>6</v>
      </c>
      <c r="B15" s="645">
        <v>64</v>
      </c>
      <c r="C15" s="646" t="s">
        <v>477</v>
      </c>
      <c r="D15" s="646" t="s">
        <v>22</v>
      </c>
      <c r="E15" s="647">
        <v>800426</v>
      </c>
      <c r="F15" s="769"/>
      <c r="G15" s="81"/>
      <c r="H15" s="38"/>
      <c r="I15" s="1"/>
      <c r="J15" s="1"/>
      <c r="K15" s="16" t="s">
        <v>9</v>
      </c>
      <c r="L15" s="17"/>
      <c r="M15" s="17" t="s">
        <v>9</v>
      </c>
      <c r="N15" s="18"/>
      <c r="O15" s="18"/>
      <c r="P15" s="19"/>
    </row>
    <row r="16" spans="1:16" ht="12.75">
      <c r="A16" s="90">
        <v>7</v>
      </c>
      <c r="B16" s="645">
        <v>4</v>
      </c>
      <c r="C16" s="646" t="s">
        <v>478</v>
      </c>
      <c r="D16" s="646" t="s">
        <v>479</v>
      </c>
      <c r="E16" s="647">
        <v>790728</v>
      </c>
      <c r="F16" s="769"/>
      <c r="G16" s="81"/>
      <c r="H16" s="39"/>
      <c r="I16" s="1"/>
      <c r="J16" s="1"/>
      <c r="K16" s="16" t="s">
        <v>9</v>
      </c>
      <c r="L16" s="17"/>
      <c r="M16" s="17" t="s">
        <v>9</v>
      </c>
      <c r="N16" s="18"/>
      <c r="O16" s="18"/>
      <c r="P16" s="19"/>
    </row>
    <row r="17" spans="1:16" ht="12.75">
      <c r="A17" s="90">
        <v>8</v>
      </c>
      <c r="B17" s="649">
        <v>8</v>
      </c>
      <c r="C17" s="649" t="s">
        <v>498</v>
      </c>
      <c r="D17" s="650" t="s">
        <v>24</v>
      </c>
      <c r="E17" s="647">
        <v>890808</v>
      </c>
      <c r="F17" s="768"/>
      <c r="G17" s="81"/>
      <c r="H17" s="39"/>
      <c r="I17" s="1"/>
      <c r="J17" s="1"/>
      <c r="K17" s="16" t="s">
        <v>9</v>
      </c>
      <c r="L17" s="17"/>
      <c r="M17" s="17" t="s">
        <v>9</v>
      </c>
      <c r="N17" s="18"/>
      <c r="O17" s="18"/>
      <c r="P17" s="19"/>
    </row>
    <row r="18" spans="1:16" ht="12.75">
      <c r="A18" s="90">
        <v>9</v>
      </c>
      <c r="B18" s="649">
        <v>22</v>
      </c>
      <c r="C18" s="649" t="s">
        <v>499</v>
      </c>
      <c r="D18" s="650" t="s">
        <v>76</v>
      </c>
      <c r="E18" s="648">
        <v>770317</v>
      </c>
      <c r="F18" s="768"/>
      <c r="G18" s="81"/>
      <c r="H18" s="39"/>
      <c r="I18" s="1"/>
      <c r="J18" s="1"/>
      <c r="K18" s="16" t="s">
        <v>9</v>
      </c>
      <c r="L18" s="17"/>
      <c r="M18" s="17" t="s">
        <v>9</v>
      </c>
      <c r="N18" s="18"/>
      <c r="O18" s="18"/>
      <c r="P18" s="19"/>
    </row>
    <row r="19" spans="1:16" ht="12.75">
      <c r="A19" s="90">
        <v>10</v>
      </c>
      <c r="B19" s="306"/>
      <c r="C19" s="646" t="s">
        <v>525</v>
      </c>
      <c r="D19" s="646" t="s">
        <v>23</v>
      </c>
      <c r="E19" s="711">
        <v>920412</v>
      </c>
      <c r="F19" s="504"/>
      <c r="G19" s="81"/>
      <c r="H19" s="38"/>
      <c r="I19" s="1"/>
      <c r="J19" s="1"/>
      <c r="K19" s="16" t="s">
        <v>9</v>
      </c>
      <c r="L19" s="17"/>
      <c r="M19" s="17" t="s">
        <v>9</v>
      </c>
      <c r="N19" s="18"/>
      <c r="O19" s="18"/>
      <c r="P19" s="19"/>
    </row>
    <row r="20" spans="1:16" ht="12.75">
      <c r="A20" s="90">
        <v>11</v>
      </c>
      <c r="B20" s="306"/>
      <c r="C20" s="646" t="s">
        <v>559</v>
      </c>
      <c r="D20" s="646" t="s">
        <v>17</v>
      </c>
      <c r="E20" s="309"/>
      <c r="F20" s="504"/>
      <c r="G20" s="81"/>
      <c r="H20" s="38"/>
      <c r="I20" s="1"/>
      <c r="J20" s="1"/>
      <c r="K20" s="16" t="s">
        <v>9</v>
      </c>
      <c r="L20" s="17"/>
      <c r="M20" s="17" t="s">
        <v>9</v>
      </c>
      <c r="N20" s="18"/>
      <c r="O20" s="18"/>
      <c r="P20" s="19"/>
    </row>
    <row r="21" spans="1:16" ht="12.75">
      <c r="A21" s="90">
        <v>12</v>
      </c>
      <c r="B21" s="622"/>
      <c r="C21" s="489"/>
      <c r="D21" s="489"/>
      <c r="E21" s="490"/>
      <c r="F21" s="505"/>
      <c r="G21" s="81"/>
      <c r="H21" s="38"/>
      <c r="I21" s="1"/>
      <c r="J21" s="1"/>
      <c r="K21" s="16" t="s">
        <v>9</v>
      </c>
      <c r="L21" s="17"/>
      <c r="M21" s="17" t="s">
        <v>9</v>
      </c>
      <c r="N21" s="18"/>
      <c r="O21" s="18"/>
      <c r="P21" s="19"/>
    </row>
    <row r="22" spans="1:16" ht="12.75">
      <c r="A22" s="90">
        <v>13</v>
      </c>
      <c r="B22" s="622"/>
      <c r="C22" s="491"/>
      <c r="D22" s="491"/>
      <c r="E22" s="492"/>
      <c r="F22" s="504"/>
      <c r="G22" s="81"/>
      <c r="H22" s="38"/>
      <c r="I22" s="1"/>
      <c r="J22" s="1"/>
      <c r="K22" s="16" t="s">
        <v>9</v>
      </c>
      <c r="L22" s="17"/>
      <c r="M22" s="17" t="s">
        <v>9</v>
      </c>
      <c r="N22" s="18"/>
      <c r="O22" s="18"/>
      <c r="P22" s="19"/>
    </row>
    <row r="23" spans="1:16" ht="12.75">
      <c r="A23" s="90">
        <v>14</v>
      </c>
      <c r="B23" s="622"/>
      <c r="C23" s="491"/>
      <c r="D23" s="491"/>
      <c r="E23" s="492"/>
      <c r="F23" s="504"/>
      <c r="G23" s="81"/>
      <c r="H23" s="38"/>
      <c r="I23" s="1"/>
      <c r="J23" s="1"/>
      <c r="K23" s="16" t="s">
        <v>9</v>
      </c>
      <c r="L23" s="17"/>
      <c r="M23" s="17" t="s">
        <v>9</v>
      </c>
      <c r="N23" s="18"/>
      <c r="O23" s="18"/>
      <c r="P23" s="19"/>
    </row>
    <row r="24" spans="1:16" ht="12.75">
      <c r="A24" s="90">
        <v>15</v>
      </c>
      <c r="B24" s="622"/>
      <c r="C24" s="491"/>
      <c r="D24" s="491"/>
      <c r="E24" s="492"/>
      <c r="F24" s="504"/>
      <c r="G24" s="81"/>
      <c r="H24" s="38"/>
      <c r="I24" s="1"/>
      <c r="J24" s="1"/>
      <c r="K24" s="16" t="s">
        <v>9</v>
      </c>
      <c r="L24" s="17"/>
      <c r="M24" s="17" t="s">
        <v>9</v>
      </c>
      <c r="N24" s="18"/>
      <c r="O24" s="18"/>
      <c r="P24" s="19"/>
    </row>
    <row r="25" spans="1:16" ht="12.75">
      <c r="A25" s="90">
        <v>16</v>
      </c>
      <c r="B25" s="621"/>
      <c r="C25" s="491"/>
      <c r="D25" s="491"/>
      <c r="E25" s="492"/>
      <c r="F25" s="505"/>
      <c r="G25" s="81"/>
      <c r="H25" s="38"/>
      <c r="I25" s="1"/>
      <c r="J25" s="1"/>
      <c r="K25" s="16" t="s">
        <v>9</v>
      </c>
      <c r="L25" s="17"/>
      <c r="M25" s="17" t="s">
        <v>9</v>
      </c>
      <c r="N25" s="18"/>
      <c r="O25" s="18"/>
      <c r="P25" s="19"/>
    </row>
    <row r="26" spans="1:16" ht="12.75">
      <c r="A26" s="90">
        <v>17</v>
      </c>
      <c r="B26" s="621"/>
      <c r="C26" s="491"/>
      <c r="D26" s="491"/>
      <c r="E26" s="492"/>
      <c r="F26" s="770"/>
      <c r="G26" s="759"/>
      <c r="H26" s="191"/>
      <c r="I26" s="1"/>
      <c r="J26" s="1"/>
      <c r="K26" s="16" t="s">
        <v>9</v>
      </c>
      <c r="L26" s="17"/>
      <c r="M26" s="17" t="s">
        <v>9</v>
      </c>
      <c r="N26" s="18"/>
      <c r="O26" s="18"/>
      <c r="P26" s="19"/>
    </row>
    <row r="27" spans="1:16" ht="12.75">
      <c r="A27" s="90">
        <v>18</v>
      </c>
      <c r="B27" s="621"/>
      <c r="C27" s="491"/>
      <c r="D27" s="491"/>
      <c r="E27" s="492"/>
      <c r="F27" s="771"/>
      <c r="G27" s="81"/>
      <c r="H27" s="78"/>
      <c r="I27" s="1"/>
      <c r="J27" s="1"/>
      <c r="K27" s="16" t="s">
        <v>9</v>
      </c>
      <c r="L27" s="17"/>
      <c r="M27" s="17" t="s">
        <v>9</v>
      </c>
      <c r="N27" s="18"/>
      <c r="O27" s="18"/>
      <c r="P27" s="19"/>
    </row>
    <row r="28" spans="1:16" ht="12.75">
      <c r="A28" s="90">
        <v>19</v>
      </c>
      <c r="B28" s="278"/>
      <c r="C28" s="491"/>
      <c r="D28" s="491"/>
      <c r="E28" s="278"/>
      <c r="F28" s="771"/>
      <c r="G28" s="81"/>
      <c r="H28" s="78"/>
      <c r="I28" s="1"/>
      <c r="J28" s="1"/>
      <c r="K28" s="16" t="s">
        <v>9</v>
      </c>
      <c r="L28" s="17"/>
      <c r="M28" s="17" t="s">
        <v>9</v>
      </c>
      <c r="N28" s="18"/>
      <c r="O28" s="18"/>
      <c r="P28" s="19"/>
    </row>
    <row r="29" spans="1:16" ht="12.75">
      <c r="A29" s="90">
        <v>20</v>
      </c>
      <c r="B29" s="278"/>
      <c r="C29" s="491"/>
      <c r="D29" s="491"/>
      <c r="E29" s="285"/>
      <c r="F29" s="70"/>
      <c r="G29" s="81"/>
      <c r="H29" s="78"/>
      <c r="I29" s="1"/>
      <c r="J29" s="1"/>
      <c r="K29" s="57" t="s">
        <v>9</v>
      </c>
      <c r="L29" s="58"/>
      <c r="M29" s="58" t="s">
        <v>9</v>
      </c>
      <c r="N29" s="59"/>
      <c r="O29" s="59"/>
      <c r="P29" s="60"/>
    </row>
    <row r="30" spans="1:16" ht="12.75">
      <c r="A30" s="90">
        <v>21</v>
      </c>
      <c r="B30" s="278"/>
      <c r="C30" s="491"/>
      <c r="D30" s="491"/>
      <c r="E30" s="285"/>
      <c r="F30" s="42"/>
      <c r="G30" s="74"/>
      <c r="H30" s="78"/>
      <c r="I30" s="1"/>
      <c r="J30" s="1"/>
      <c r="K30" s="57" t="s">
        <v>9</v>
      </c>
      <c r="L30" s="58"/>
      <c r="M30" s="58" t="s">
        <v>9</v>
      </c>
      <c r="N30" s="59"/>
      <c r="O30" s="59"/>
      <c r="P30" s="60"/>
    </row>
    <row r="31" spans="1:16" ht="12.75">
      <c r="A31" s="90">
        <v>22</v>
      </c>
      <c r="B31" s="278"/>
      <c r="C31" s="491"/>
      <c r="D31" s="491"/>
      <c r="E31" s="277"/>
      <c r="F31" s="70"/>
      <c r="G31" s="193"/>
      <c r="H31" s="78"/>
      <c r="I31" s="8"/>
      <c r="J31" s="1"/>
      <c r="K31" s="57" t="s">
        <v>9</v>
      </c>
      <c r="L31" s="58"/>
      <c r="M31" s="58" t="s">
        <v>9</v>
      </c>
      <c r="N31" s="59"/>
      <c r="O31" s="59"/>
      <c r="P31" s="60"/>
    </row>
    <row r="32" spans="2:16" ht="12.75">
      <c r="B32" s="287"/>
      <c r="C32" s="742"/>
      <c r="D32" s="742"/>
      <c r="E32" s="288"/>
      <c r="F32" s="774"/>
      <c r="G32" s="774"/>
      <c r="H32" s="775"/>
      <c r="I32" s="1"/>
      <c r="J32" s="1"/>
      <c r="K32" s="57" t="s">
        <v>9</v>
      </c>
      <c r="L32" s="58"/>
      <c r="M32" s="58" t="s">
        <v>9</v>
      </c>
      <c r="N32" s="59"/>
      <c r="O32" s="59"/>
      <c r="P32" s="60"/>
    </row>
    <row r="33" spans="2:16" ht="12.75">
      <c r="B33" s="776" t="s">
        <v>190</v>
      </c>
      <c r="C33" s="451"/>
      <c r="D33" s="451"/>
      <c r="E33" s="777"/>
      <c r="F33" s="778"/>
      <c r="G33" s="779"/>
      <c r="H33" s="779"/>
      <c r="I33" s="1"/>
      <c r="J33" s="1"/>
      <c r="K33" s="57" t="s">
        <v>9</v>
      </c>
      <c r="L33" s="58"/>
      <c r="M33" s="58" t="s">
        <v>9</v>
      </c>
      <c r="N33" s="59"/>
      <c r="O33" s="59"/>
      <c r="P33" s="60"/>
    </row>
    <row r="34" spans="2:16" ht="12.75">
      <c r="B34" s="14" t="s">
        <v>190</v>
      </c>
      <c r="C34" s="743"/>
      <c r="D34" s="743"/>
      <c r="E34" s="106"/>
      <c r="F34" s="192"/>
      <c r="G34" s="107"/>
      <c r="H34" s="107"/>
      <c r="I34" s="1"/>
      <c r="J34" s="1"/>
      <c r="K34" s="57" t="s">
        <v>9</v>
      </c>
      <c r="L34" s="58"/>
      <c r="M34" s="58" t="s">
        <v>9</v>
      </c>
      <c r="N34" s="59"/>
      <c r="O34" s="59"/>
      <c r="P34" s="60"/>
    </row>
    <row r="35" spans="1:16" ht="12.75">
      <c r="A35" s="90">
        <v>1</v>
      </c>
      <c r="B35" s="7" t="s">
        <v>28</v>
      </c>
      <c r="C35" s="1"/>
      <c r="D35" s="1"/>
      <c r="E35" s="1"/>
      <c r="F35" s="79"/>
      <c r="G35" s="180"/>
      <c r="H35" s="181"/>
      <c r="I35" s="1"/>
      <c r="J35" s="1"/>
      <c r="K35" s="57" t="s">
        <v>9</v>
      </c>
      <c r="L35" s="58"/>
      <c r="M35" s="58" t="s">
        <v>9</v>
      </c>
      <c r="N35" s="59"/>
      <c r="O35" s="59"/>
      <c r="P35" s="60"/>
    </row>
    <row r="36" spans="1:16" ht="12.75">
      <c r="A36" s="90">
        <v>2</v>
      </c>
      <c r="B36" s="306">
        <v>15</v>
      </c>
      <c r="C36" s="295" t="s">
        <v>258</v>
      </c>
      <c r="D36" s="307" t="s">
        <v>259</v>
      </c>
      <c r="E36" s="308">
        <v>870711</v>
      </c>
      <c r="F36" s="324"/>
      <c r="G36" s="43"/>
      <c r="H36" s="80"/>
      <c r="I36" s="1"/>
      <c r="J36" s="1"/>
      <c r="K36" s="57" t="s">
        <v>9</v>
      </c>
      <c r="L36" s="58"/>
      <c r="M36" s="58" t="s">
        <v>9</v>
      </c>
      <c r="N36" s="59"/>
      <c r="O36" s="59"/>
      <c r="P36" s="60"/>
    </row>
    <row r="37" spans="1:16" ht="12.75">
      <c r="A37" s="90">
        <v>3</v>
      </c>
      <c r="B37" s="306">
        <v>11</v>
      </c>
      <c r="C37" s="295" t="s">
        <v>260</v>
      </c>
      <c r="D37" s="307" t="s">
        <v>261</v>
      </c>
      <c r="E37" s="308">
        <v>921020</v>
      </c>
      <c r="F37" s="103"/>
      <c r="G37" s="43"/>
      <c r="H37" s="78"/>
      <c r="I37" s="1"/>
      <c r="J37" s="1"/>
      <c r="K37" s="34"/>
      <c r="L37" s="34"/>
      <c r="M37" s="34"/>
      <c r="N37" s="26"/>
      <c r="O37" s="26"/>
      <c r="P37" s="26"/>
    </row>
    <row r="38" spans="1:16" ht="12.75">
      <c r="A38" s="90">
        <v>4</v>
      </c>
      <c r="B38" s="306">
        <v>12</v>
      </c>
      <c r="C38" s="295" t="s">
        <v>262</v>
      </c>
      <c r="D38" s="307" t="s">
        <v>39</v>
      </c>
      <c r="E38" s="308">
        <v>830218</v>
      </c>
      <c r="F38" s="103"/>
      <c r="G38" s="43"/>
      <c r="H38" s="78"/>
      <c r="I38" s="1"/>
      <c r="J38" s="1"/>
      <c r="K38" s="34"/>
      <c r="L38" s="34"/>
      <c r="M38" s="34"/>
      <c r="N38" s="26"/>
      <c r="O38" s="26"/>
      <c r="P38" s="26"/>
    </row>
    <row r="39" spans="1:16" ht="15" customHeight="1">
      <c r="A39" s="90">
        <v>5</v>
      </c>
      <c r="B39" s="306">
        <v>91</v>
      </c>
      <c r="C39" s="295" t="s">
        <v>263</v>
      </c>
      <c r="D39" s="307" t="s">
        <v>16</v>
      </c>
      <c r="E39" s="308">
        <v>800618</v>
      </c>
      <c r="F39" s="103"/>
      <c r="G39" s="43"/>
      <c r="H39" s="80"/>
      <c r="I39" s="1"/>
      <c r="J39" s="1"/>
      <c r="K39" s="23" t="s">
        <v>25</v>
      </c>
      <c r="L39" s="1"/>
      <c r="M39" s="1"/>
      <c r="N39" s="1"/>
      <c r="O39" s="1"/>
      <c r="P39" s="1"/>
    </row>
    <row r="40" spans="1:16" ht="12.75">
      <c r="A40" s="90">
        <v>6</v>
      </c>
      <c r="B40" s="306">
        <v>6</v>
      </c>
      <c r="C40" s="295" t="s">
        <v>134</v>
      </c>
      <c r="D40" s="307" t="s">
        <v>80</v>
      </c>
      <c r="E40" s="308">
        <v>920311</v>
      </c>
      <c r="F40" s="103"/>
      <c r="G40" s="43"/>
      <c r="H40" s="80"/>
      <c r="I40" s="1"/>
      <c r="J40" s="1"/>
      <c r="K40" s="9" t="s">
        <v>4</v>
      </c>
      <c r="L40" s="9" t="s">
        <v>5</v>
      </c>
      <c r="M40" s="9" t="s">
        <v>3</v>
      </c>
      <c r="N40" s="9" t="s">
        <v>26</v>
      </c>
      <c r="O40" s="787" t="s">
        <v>27</v>
      </c>
      <c r="P40" s="787"/>
    </row>
    <row r="41" spans="1:16" ht="12.75">
      <c r="A41" s="90">
        <v>7</v>
      </c>
      <c r="B41" s="306">
        <v>49</v>
      </c>
      <c r="C41" s="295" t="s">
        <v>264</v>
      </c>
      <c r="D41" s="307" t="s">
        <v>22</v>
      </c>
      <c r="E41" s="308">
        <v>910510</v>
      </c>
      <c r="F41" s="103"/>
      <c r="G41" s="43"/>
      <c r="H41" s="80"/>
      <c r="I41" s="1"/>
      <c r="J41" s="1"/>
      <c r="K41" s="16" t="s">
        <v>9</v>
      </c>
      <c r="L41" s="17"/>
      <c r="M41" s="17"/>
      <c r="N41" s="24"/>
      <c r="O41" s="53"/>
      <c r="P41" s="53"/>
    </row>
    <row r="42" spans="1:16" ht="12.75">
      <c r="A42" s="90">
        <v>8</v>
      </c>
      <c r="B42" s="306"/>
      <c r="C42" s="295" t="s">
        <v>139</v>
      </c>
      <c r="D42" s="307" t="s">
        <v>84</v>
      </c>
      <c r="E42" s="309">
        <v>850918</v>
      </c>
      <c r="F42" s="103"/>
      <c r="G42" s="43"/>
      <c r="H42" s="80"/>
      <c r="I42" s="1"/>
      <c r="J42" s="1"/>
      <c r="K42" s="16" t="s">
        <v>9</v>
      </c>
      <c r="L42" s="17"/>
      <c r="M42" s="17"/>
      <c r="N42" s="24"/>
      <c r="O42" s="53"/>
      <c r="P42" s="53"/>
    </row>
    <row r="43" spans="1:16" ht="14.25" customHeight="1">
      <c r="A43" s="90">
        <v>9</v>
      </c>
      <c r="B43" s="306">
        <v>61</v>
      </c>
      <c r="C43" s="295" t="s">
        <v>256</v>
      </c>
      <c r="D43" s="307" t="s">
        <v>15</v>
      </c>
      <c r="E43" s="308">
        <v>870305</v>
      </c>
      <c r="F43" s="324"/>
      <c r="G43" s="43"/>
      <c r="H43" s="80"/>
      <c r="I43" s="1"/>
      <c r="J43" s="1"/>
      <c r="K43" s="16" t="s">
        <v>9</v>
      </c>
      <c r="L43" s="17"/>
      <c r="M43" s="17"/>
      <c r="N43" s="24"/>
      <c r="O43" s="53"/>
      <c r="P43" s="53"/>
    </row>
    <row r="44" spans="1:16" ht="13.5" customHeight="1">
      <c r="A44" s="90">
        <v>10</v>
      </c>
      <c r="B44" s="306">
        <v>5</v>
      </c>
      <c r="C44" s="295" t="s">
        <v>265</v>
      </c>
      <c r="D44" s="307" t="s">
        <v>83</v>
      </c>
      <c r="E44" s="308">
        <v>750522</v>
      </c>
      <c r="F44" s="324"/>
      <c r="G44" s="43"/>
      <c r="H44" s="80"/>
      <c r="I44" s="1"/>
      <c r="J44" s="1"/>
      <c r="K44" s="16" t="s">
        <v>9</v>
      </c>
      <c r="L44" s="17"/>
      <c r="M44" s="17"/>
      <c r="N44" s="24"/>
      <c r="O44" s="53"/>
      <c r="P44" s="53"/>
    </row>
    <row r="45" spans="1:16" ht="12.75">
      <c r="A45" s="90">
        <v>11</v>
      </c>
      <c r="B45" s="306">
        <v>34</v>
      </c>
      <c r="C45" s="295" t="s">
        <v>254</v>
      </c>
      <c r="D45" s="307" t="s">
        <v>20</v>
      </c>
      <c r="E45" s="309">
        <v>861124</v>
      </c>
      <c r="F45" s="44"/>
      <c r="G45" s="43"/>
      <c r="H45" s="80"/>
      <c r="I45" s="1"/>
      <c r="J45" s="1"/>
      <c r="K45" s="16" t="s">
        <v>9</v>
      </c>
      <c r="L45" s="17"/>
      <c r="M45" s="17"/>
      <c r="N45" s="24"/>
      <c r="O45" s="53"/>
      <c r="P45" s="53"/>
    </row>
    <row r="46" spans="1:16" ht="12.75">
      <c r="A46" s="90"/>
      <c r="B46" s="306">
        <v>4</v>
      </c>
      <c r="C46" s="295" t="s">
        <v>266</v>
      </c>
      <c r="D46" s="307" t="s">
        <v>30</v>
      </c>
      <c r="E46" s="309">
        <v>771012</v>
      </c>
      <c r="F46" s="45"/>
      <c r="G46" s="43"/>
      <c r="H46" s="80"/>
      <c r="I46" s="1"/>
      <c r="J46" s="1"/>
      <c r="K46" s="16"/>
      <c r="L46" s="17"/>
      <c r="M46" s="17"/>
      <c r="N46" s="24"/>
      <c r="O46" s="53"/>
      <c r="P46" s="53"/>
    </row>
    <row r="47" spans="1:16" ht="13.5" customHeight="1">
      <c r="A47" s="90">
        <v>13</v>
      </c>
      <c r="B47" s="306"/>
      <c r="C47" s="295" t="s">
        <v>506</v>
      </c>
      <c r="D47" s="307" t="s">
        <v>66</v>
      </c>
      <c r="E47" s="309">
        <v>920605</v>
      </c>
      <c r="F47" s="45"/>
      <c r="G47" s="43"/>
      <c r="H47" s="80"/>
      <c r="I47" s="1"/>
      <c r="J47" s="1"/>
      <c r="K47" s="16" t="s">
        <v>9</v>
      </c>
      <c r="L47" s="17"/>
      <c r="M47" s="17"/>
      <c r="N47" s="24"/>
      <c r="O47" s="53"/>
      <c r="P47" s="53"/>
    </row>
    <row r="48" spans="1:16" ht="12.75">
      <c r="A48" s="90">
        <v>14</v>
      </c>
      <c r="B48" s="278"/>
      <c r="C48" s="285" t="s">
        <v>260</v>
      </c>
      <c r="D48" s="285" t="s">
        <v>57</v>
      </c>
      <c r="E48" s="309">
        <v>941128</v>
      </c>
      <c r="F48" s="45"/>
      <c r="G48" s="43"/>
      <c r="H48" s="80"/>
      <c r="I48" s="1"/>
      <c r="J48" s="1"/>
      <c r="K48" s="16" t="s">
        <v>9</v>
      </c>
      <c r="L48" s="17"/>
      <c r="M48" s="17"/>
      <c r="N48" s="24"/>
      <c r="O48" s="53"/>
      <c r="P48" s="53"/>
    </row>
    <row r="49" spans="1:16" ht="13.5" thickBot="1">
      <c r="A49" s="90">
        <v>15</v>
      </c>
      <c r="B49" s="278"/>
      <c r="C49" s="285" t="s">
        <v>134</v>
      </c>
      <c r="D49" s="285" t="s">
        <v>531</v>
      </c>
      <c r="E49" s="309">
        <v>930518</v>
      </c>
      <c r="F49" s="45"/>
      <c r="G49" s="43"/>
      <c r="H49" s="78"/>
      <c r="I49" s="1"/>
      <c r="J49" s="1"/>
      <c r="K49" s="21" t="s">
        <v>9</v>
      </c>
      <c r="L49" s="22"/>
      <c r="M49" s="22"/>
      <c r="N49" s="25"/>
      <c r="O49" s="54"/>
      <c r="P49" s="54"/>
    </row>
    <row r="50" spans="1:16" ht="12.75">
      <c r="A50" s="90">
        <v>16</v>
      </c>
      <c r="B50" s="278"/>
      <c r="C50" s="285" t="s">
        <v>589</v>
      </c>
      <c r="D50" s="285" t="s">
        <v>23</v>
      </c>
      <c r="E50" s="309">
        <v>931031</v>
      </c>
      <c r="F50" s="45"/>
      <c r="G50" s="43"/>
      <c r="H50" s="78"/>
      <c r="I50" s="1"/>
      <c r="J50" s="1"/>
      <c r="K50" s="1"/>
      <c r="L50" s="1"/>
      <c r="M50" s="1"/>
      <c r="N50" s="1"/>
      <c r="O50" s="1"/>
      <c r="P50" s="1"/>
    </row>
    <row r="51" spans="1:16" ht="12.75">
      <c r="A51" s="90">
        <v>17</v>
      </c>
      <c r="B51" s="284"/>
      <c r="C51" s="285" t="s">
        <v>590</v>
      </c>
      <c r="D51" s="285" t="s">
        <v>74</v>
      </c>
      <c r="E51" s="309">
        <v>911111</v>
      </c>
      <c r="F51" s="45"/>
      <c r="G51" s="43"/>
      <c r="H51" s="78"/>
      <c r="I51" s="1"/>
      <c r="J51" s="1"/>
      <c r="K51" s="1"/>
      <c r="L51" s="1"/>
      <c r="M51" s="1"/>
      <c r="N51" s="1"/>
      <c r="O51" s="1"/>
      <c r="P51" s="1"/>
    </row>
    <row r="52" spans="1:16" ht="12.75">
      <c r="A52" s="90">
        <v>18</v>
      </c>
      <c r="B52" s="62"/>
      <c r="C52" s="611"/>
      <c r="D52" s="611"/>
      <c r="E52" s="614"/>
      <c r="F52" s="45"/>
      <c r="G52" s="43"/>
      <c r="H52" s="78"/>
      <c r="I52" s="1"/>
      <c r="J52" s="1"/>
      <c r="K52" s="788" t="s">
        <v>164</v>
      </c>
      <c r="L52" s="788"/>
      <c r="M52" s="788"/>
      <c r="N52" s="788"/>
      <c r="O52" s="788"/>
      <c r="P52" s="788"/>
    </row>
    <row r="53" spans="1:16" ht="12.75">
      <c r="A53" s="90">
        <v>20</v>
      </c>
      <c r="B53" s="762"/>
      <c r="C53" s="758"/>
      <c r="D53" s="758"/>
      <c r="E53" s="763"/>
      <c r="F53" s="760"/>
      <c r="G53" s="764"/>
      <c r="H53" s="765"/>
      <c r="I53" s="1"/>
      <c r="J53" s="1"/>
      <c r="K53" s="788" t="s">
        <v>165</v>
      </c>
      <c r="L53" s="788"/>
      <c r="M53" s="788"/>
      <c r="N53" s="788"/>
      <c r="O53" s="788"/>
      <c r="P53" s="788"/>
    </row>
    <row r="54" spans="1:8" ht="12.75">
      <c r="A54" s="90">
        <v>21</v>
      </c>
      <c r="B54" s="278"/>
      <c r="C54" s="491"/>
      <c r="D54" s="491"/>
      <c r="E54" s="278"/>
      <c r="F54" s="766"/>
      <c r="G54" s="42"/>
      <c r="H54" s="62"/>
    </row>
    <row r="55" spans="1:16" ht="12.75">
      <c r="A55" s="90">
        <v>22</v>
      </c>
      <c r="B55" s="278"/>
      <c r="C55" s="491"/>
      <c r="D55" s="491"/>
      <c r="E55" s="285"/>
      <c r="F55" s="766"/>
      <c r="G55" s="42"/>
      <c r="H55" s="62"/>
      <c r="K55" s="788" t="s">
        <v>166</v>
      </c>
      <c r="L55" s="788"/>
      <c r="M55" s="788"/>
      <c r="N55" s="788"/>
      <c r="O55" s="788"/>
      <c r="P55" s="788"/>
    </row>
    <row r="56" spans="1:16" ht="12.75">
      <c r="A56" s="96"/>
      <c r="B56" s="287"/>
      <c r="C56" s="742"/>
      <c r="D56" s="742"/>
      <c r="E56" s="289"/>
      <c r="F56" s="761"/>
      <c r="G56" s="670"/>
      <c r="H56" s="1"/>
      <c r="I56" s="97"/>
      <c r="J56" s="97"/>
      <c r="K56" s="97"/>
      <c r="L56" s="97"/>
      <c r="M56" s="97"/>
      <c r="N56" s="97"/>
      <c r="O56" s="97"/>
      <c r="P56" s="97"/>
    </row>
    <row r="57" spans="1:16" ht="12.7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12.7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ht="12.7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2.7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ht="12.7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ht="12.7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ht="12.7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ht="12.7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ht="12.7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ht="12.7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ht="12.7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ht="12.7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1:16" ht="12.75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1:16" ht="12.7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1:16" ht="12.7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1:16" ht="12.7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6" ht="12.7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1:16" ht="12.7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1:16" ht="12.7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1:16" ht="12.7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6" ht="12.7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6" ht="12.7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1:16" ht="12.7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1:16" ht="12.7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1:16" ht="12.7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1:16" ht="12.7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1:16" ht="12.7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1:16" ht="12.7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ht="12.75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1:16" ht="12.75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ht="12.75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1:16" ht="12.75">
      <c r="A101" s="9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ht="12.75">
      <c r="A102" s="9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1:16" ht="12.75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1:16" ht="12.75">
      <c r="A104" s="96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1:16" ht="12.75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1:16" ht="12.7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1:16" ht="12.7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1:16" ht="12.7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1:16" ht="12.7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1:16" ht="12.7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1:16" ht="12.7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1:16" ht="12.7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1:16" ht="12.7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1:16" ht="12.7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1:16" ht="12.75">
      <c r="A115" s="96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1:16" ht="12.7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1:16" ht="12.7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1:16" ht="12.7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1:16" ht="12.7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1:16" ht="12.7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1:16" ht="12.7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1:16" ht="12.7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1:16" ht="12.7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1:16" ht="12.7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1:16" ht="12.7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1:16" ht="12.7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1:16" ht="12.7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1:16" ht="12.7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1:16" ht="12.7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1:16" ht="12.7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1:16" ht="12.75">
      <c r="A131" s="96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2:8" ht="12.75">
      <c r="B132" s="97"/>
      <c r="C132" s="97"/>
      <c r="D132" s="97"/>
      <c r="E132" s="97"/>
      <c r="F132" s="97"/>
      <c r="G132" s="97"/>
      <c r="H132" s="97"/>
    </row>
  </sheetData>
  <sheetProtection/>
  <mergeCells count="4">
    <mergeCell ref="O40:P40"/>
    <mergeCell ref="K52:P52"/>
    <mergeCell ref="K53:P53"/>
    <mergeCell ref="K55:P55"/>
  </mergeCells>
  <printOptions/>
  <pageMargins left="0.7" right="0.7" top="0.787401575" bottom="0.7874015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O39"/>
  <sheetViews>
    <sheetView zoomScalePageLayoutView="0" workbookViewId="0" topLeftCell="A7">
      <selection activeCell="A17" sqref="A17:D25"/>
    </sheetView>
  </sheetViews>
  <sheetFormatPr defaultColWidth="9.00390625" defaultRowHeight="12.75"/>
  <cols>
    <col min="1" max="16384" width="9.00390625" style="1" customWidth="1"/>
  </cols>
  <sheetData>
    <row r="1" ht="18">
      <c r="A1" s="431" t="s">
        <v>288</v>
      </c>
    </row>
    <row r="2" ht="7.5" customHeight="1"/>
    <row r="3" spans="1:8" ht="13.5" thickBot="1">
      <c r="A3" s="853" t="s">
        <v>42</v>
      </c>
      <c r="B3" s="853"/>
      <c r="C3" s="853"/>
      <c r="D3" s="853"/>
      <c r="F3" s="853" t="s">
        <v>43</v>
      </c>
      <c r="G3" s="853"/>
      <c r="H3" s="853"/>
    </row>
    <row r="4" spans="1:8" ht="31.5" customHeight="1" thickBot="1">
      <c r="A4" s="868" t="s">
        <v>200</v>
      </c>
      <c r="B4" s="868"/>
      <c r="C4" s="868"/>
      <c r="D4" s="868"/>
      <c r="F4" s="869" t="s">
        <v>428</v>
      </c>
      <c r="G4" s="869"/>
      <c r="H4" s="869"/>
    </row>
    <row r="5" spans="2:8" ht="9" customHeight="1">
      <c r="B5" s="26"/>
      <c r="C5" s="26"/>
      <c r="D5" s="26"/>
      <c r="F5" s="26"/>
      <c r="G5" s="26"/>
      <c r="H5" s="26"/>
    </row>
    <row r="6" ht="12.75">
      <c r="A6" s="433" t="s">
        <v>44</v>
      </c>
    </row>
    <row r="7" spans="1:4" ht="13.5" thickBot="1">
      <c r="A7" s="853" t="s">
        <v>45</v>
      </c>
      <c r="B7" s="853"/>
      <c r="C7" s="853"/>
      <c r="D7" s="853"/>
    </row>
    <row r="8" spans="1:8" ht="10.5" customHeight="1">
      <c r="A8" s="855" t="s">
        <v>46</v>
      </c>
      <c r="B8" s="855"/>
      <c r="C8" s="434" t="s">
        <v>47</v>
      </c>
      <c r="D8" s="856" t="s">
        <v>48</v>
      </c>
      <c r="E8" s="856"/>
      <c r="F8" s="857" t="s">
        <v>49</v>
      </c>
      <c r="G8" s="857"/>
      <c r="H8" s="857"/>
    </row>
    <row r="9" spans="1:10" ht="15.75" customHeight="1" thickBot="1">
      <c r="A9" s="849"/>
      <c r="B9" s="849"/>
      <c r="C9" s="435"/>
      <c r="D9" s="850"/>
      <c r="E9" s="850"/>
      <c r="F9" s="866"/>
      <c r="G9" s="866"/>
      <c r="H9" s="866"/>
      <c r="J9" s="477"/>
    </row>
    <row r="10" spans="1:4" ht="13.5" thickBot="1">
      <c r="A10" s="853" t="s">
        <v>50</v>
      </c>
      <c r="B10" s="853"/>
      <c r="C10" s="853"/>
      <c r="D10" s="853"/>
    </row>
    <row r="11" spans="1:8" ht="10.5" customHeight="1">
      <c r="A11" s="855" t="s">
        <v>46</v>
      </c>
      <c r="B11" s="855"/>
      <c r="C11" s="434" t="s">
        <v>47</v>
      </c>
      <c r="D11" s="856" t="s">
        <v>48</v>
      </c>
      <c r="E11" s="856"/>
      <c r="F11" s="857" t="s">
        <v>49</v>
      </c>
      <c r="G11" s="857"/>
      <c r="H11" s="857"/>
    </row>
    <row r="12" spans="1:8" ht="15.75" customHeight="1" thickBot="1">
      <c r="A12" s="849"/>
      <c r="B12" s="849"/>
      <c r="C12" s="435"/>
      <c r="D12" s="850"/>
      <c r="E12" s="850"/>
      <c r="F12" s="866"/>
      <c r="G12" s="866"/>
      <c r="H12" s="866"/>
    </row>
    <row r="13" spans="4:8" ht="13.5" customHeight="1">
      <c r="D13" s="26"/>
      <c r="E13" s="26"/>
      <c r="F13" s="26"/>
      <c r="G13" s="26"/>
      <c r="H13" s="26"/>
    </row>
    <row r="14" ht="12.75">
      <c r="A14" s="433" t="s">
        <v>51</v>
      </c>
    </row>
    <row r="15" spans="1:7" ht="12.75">
      <c r="A15" s="432"/>
      <c r="B15" s="432"/>
      <c r="C15" s="432"/>
      <c r="D15" s="432"/>
      <c r="E15" s="432"/>
      <c r="F15" s="432"/>
      <c r="G15" s="432"/>
    </row>
    <row r="16" spans="1:11" ht="12.75">
      <c r="A16" s="437" t="s">
        <v>52</v>
      </c>
      <c r="B16" s="438" t="s">
        <v>46</v>
      </c>
      <c r="C16" s="438" t="s">
        <v>47</v>
      </c>
      <c r="D16" s="438" t="s">
        <v>377</v>
      </c>
      <c r="E16" s="852"/>
      <c r="F16" s="852"/>
      <c r="G16" s="852"/>
      <c r="H16" s="439"/>
      <c r="I16" s="478"/>
      <c r="J16" s="478"/>
      <c r="K16" s="478"/>
    </row>
    <row r="17" spans="1:14" ht="15" customHeight="1">
      <c r="A17" s="14">
        <v>55</v>
      </c>
      <c r="B17" s="479" t="s">
        <v>436</v>
      </c>
      <c r="C17" s="479" t="s">
        <v>61</v>
      </c>
      <c r="D17" s="480">
        <v>880831</v>
      </c>
      <c r="E17" s="441"/>
      <c r="F17" s="441"/>
      <c r="G17" s="441"/>
      <c r="L17" s="481"/>
      <c r="M17" s="481"/>
      <c r="N17" s="482"/>
    </row>
    <row r="18" spans="1:14" ht="15" customHeight="1">
      <c r="A18" s="14">
        <v>77</v>
      </c>
      <c r="B18" s="11" t="s">
        <v>429</v>
      </c>
      <c r="C18" s="11" t="s">
        <v>70</v>
      </c>
      <c r="D18" s="483">
        <v>530720</v>
      </c>
      <c r="E18" s="441"/>
      <c r="F18" s="441"/>
      <c r="G18" s="441"/>
      <c r="L18" s="481"/>
      <c r="M18" s="481"/>
      <c r="N18" s="482"/>
    </row>
    <row r="19" spans="1:14" ht="15" customHeight="1">
      <c r="A19" s="14">
        <v>66</v>
      </c>
      <c r="B19" s="479" t="s">
        <v>430</v>
      </c>
      <c r="C19" s="479" t="s">
        <v>18</v>
      </c>
      <c r="D19" s="484">
        <v>580122</v>
      </c>
      <c r="E19" s="441"/>
      <c r="F19" s="441"/>
      <c r="G19" s="441"/>
      <c r="L19" s="481"/>
      <c r="M19" s="481"/>
      <c r="N19" s="482"/>
    </row>
    <row r="20" spans="1:14" ht="15" customHeight="1">
      <c r="A20" s="14">
        <v>22</v>
      </c>
      <c r="B20" s="11" t="s">
        <v>431</v>
      </c>
      <c r="C20" s="11" t="s">
        <v>37</v>
      </c>
      <c r="D20" s="483">
        <v>640717</v>
      </c>
      <c r="E20" s="441"/>
      <c r="F20" s="441"/>
      <c r="G20" s="441"/>
      <c r="L20" s="481"/>
      <c r="M20" s="481"/>
      <c r="N20" s="482"/>
    </row>
    <row r="21" spans="1:7" ht="15" customHeight="1">
      <c r="A21" s="14">
        <v>14</v>
      </c>
      <c r="B21" s="20" t="s">
        <v>432</v>
      </c>
      <c r="C21" s="20" t="s">
        <v>66</v>
      </c>
      <c r="D21" s="20"/>
      <c r="E21" s="441"/>
      <c r="F21" s="441"/>
      <c r="G21" s="441"/>
    </row>
    <row r="22" spans="1:7" ht="15" customHeight="1">
      <c r="A22" s="625">
        <v>93</v>
      </c>
      <c r="B22" s="487" t="s">
        <v>434</v>
      </c>
      <c r="C22" s="487" t="s">
        <v>15</v>
      </c>
      <c r="D22" s="487">
        <v>712101</v>
      </c>
      <c r="E22" s="441"/>
      <c r="F22" s="441"/>
      <c r="G22" s="441"/>
    </row>
    <row r="23" spans="1:7" ht="15" customHeight="1">
      <c r="A23" s="625">
        <v>33</v>
      </c>
      <c r="B23" s="487" t="s">
        <v>435</v>
      </c>
      <c r="C23" s="487" t="s">
        <v>39</v>
      </c>
      <c r="D23" s="487">
        <v>610808</v>
      </c>
      <c r="E23" s="441"/>
      <c r="F23" s="441"/>
      <c r="G23" s="441"/>
    </row>
    <row r="24" spans="1:7" ht="13.5" customHeight="1">
      <c r="A24" s="14">
        <v>88</v>
      </c>
      <c r="B24" s="20" t="s">
        <v>437</v>
      </c>
      <c r="C24" s="20" t="s">
        <v>22</v>
      </c>
      <c r="D24" s="442"/>
      <c r="E24" s="441"/>
      <c r="F24" s="441"/>
      <c r="G24" s="441"/>
    </row>
    <row r="25" spans="1:4" ht="15" customHeight="1">
      <c r="A25" s="723">
        <v>44</v>
      </c>
      <c r="B25" s="724" t="s">
        <v>351</v>
      </c>
      <c r="C25" s="725" t="s">
        <v>57</v>
      </c>
      <c r="D25" s="62"/>
    </row>
    <row r="26" spans="1:4" ht="12.75">
      <c r="A26" s="853" t="s">
        <v>53</v>
      </c>
      <c r="B26" s="853"/>
      <c r="C26" s="853"/>
      <c r="D26" s="853"/>
    </row>
    <row r="27" spans="1:6" ht="13.5" thickBot="1">
      <c r="A27" s="437" t="s">
        <v>52</v>
      </c>
      <c r="B27" s="485" t="s">
        <v>46</v>
      </c>
      <c r="C27" s="438" t="s">
        <v>47</v>
      </c>
      <c r="D27" s="438" t="s">
        <v>72</v>
      </c>
      <c r="F27" s="456" t="s">
        <v>54</v>
      </c>
    </row>
    <row r="28" spans="1:8" ht="15" customHeight="1" thickBot="1">
      <c r="A28" s="10"/>
      <c r="B28" s="14"/>
      <c r="C28" s="20"/>
      <c r="D28" s="11"/>
      <c r="F28" s="867" t="s">
        <v>433</v>
      </c>
      <c r="G28" s="867"/>
      <c r="H28" s="867"/>
    </row>
    <row r="29" spans="1:8" ht="15" customHeight="1" thickBot="1">
      <c r="A29" s="14"/>
      <c r="B29" s="15"/>
      <c r="C29" s="15"/>
      <c r="D29" s="11"/>
      <c r="F29" s="867"/>
      <c r="G29" s="867"/>
      <c r="H29" s="867"/>
    </row>
    <row r="30" spans="1:4" ht="15" customHeight="1">
      <c r="A30" s="14"/>
      <c r="B30" s="14"/>
      <c r="C30" s="20"/>
      <c r="D30" s="11"/>
    </row>
    <row r="31" spans="1:4" ht="15" customHeight="1">
      <c r="A31" s="14"/>
      <c r="B31" s="14"/>
      <c r="C31" s="20"/>
      <c r="D31" s="11"/>
    </row>
    <row r="32" ht="7.5" customHeight="1"/>
    <row r="33" spans="1:8" ht="13.5" customHeight="1">
      <c r="A33" s="865"/>
      <c r="B33" s="865"/>
      <c r="C33" s="865"/>
      <c r="D33" s="865"/>
      <c r="E33" s="865"/>
      <c r="F33" s="865"/>
      <c r="G33" s="865"/>
      <c r="H33" s="865"/>
    </row>
    <row r="34" spans="1:8" ht="13.5" customHeight="1">
      <c r="A34" s="865"/>
      <c r="B34" s="865"/>
      <c r="C34" s="865"/>
      <c r="D34" s="865"/>
      <c r="E34" s="865"/>
      <c r="F34" s="865"/>
      <c r="G34" s="865"/>
      <c r="H34" s="865"/>
    </row>
    <row r="38" spans="4:15" ht="12.75">
      <c r="D38" s="486"/>
      <c r="E38" s="486"/>
      <c r="F38" s="486"/>
      <c r="G38" s="486"/>
      <c r="H38" s="486"/>
      <c r="O38" s="33"/>
    </row>
    <row r="39" ht="12.75">
      <c r="E39" s="28" t="s">
        <v>69</v>
      </c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33:H34"/>
    <mergeCell ref="A12:B12"/>
    <mergeCell ref="D12:E12"/>
    <mergeCell ref="F12:H12"/>
    <mergeCell ref="E16:G16"/>
    <mergeCell ref="A26:D26"/>
    <mergeCell ref="F28:H29"/>
  </mergeCells>
  <printOptions/>
  <pageMargins left="0.7" right="0.7" top="0.787401575" bottom="0.7874015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zoomScalePageLayoutView="0" workbookViewId="0" topLeftCell="A10">
      <selection activeCell="A17" sqref="A17:D31"/>
    </sheetView>
  </sheetViews>
  <sheetFormatPr defaultColWidth="9.00390625" defaultRowHeight="12.75"/>
  <cols>
    <col min="1" max="1" width="6.625" style="29" customWidth="1"/>
    <col min="2" max="2" width="22.25390625" style="29" customWidth="1"/>
    <col min="3" max="3" width="22.375" style="29" customWidth="1"/>
    <col min="4" max="4" width="20.125" style="29" customWidth="1"/>
    <col min="5" max="5" width="6.25390625" style="29" customWidth="1"/>
    <col min="6" max="7" width="4.75390625" style="29" customWidth="1"/>
    <col min="8" max="8" width="11.75390625" style="29" customWidth="1"/>
    <col min="9" max="16384" width="9.125" style="29" customWidth="1"/>
  </cols>
  <sheetData>
    <row r="1" spans="1:8" ht="18">
      <c r="A1" s="431" t="s">
        <v>369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thickBot="1">
      <c r="A3" s="853" t="s">
        <v>42</v>
      </c>
      <c r="B3" s="853"/>
      <c r="C3" s="853"/>
      <c r="D3" s="853"/>
      <c r="E3" s="1"/>
      <c r="F3" s="853" t="s">
        <v>43</v>
      </c>
      <c r="G3" s="853"/>
      <c r="H3" s="853"/>
    </row>
    <row r="4" spans="1:8" ht="21" thickBot="1">
      <c r="A4" s="858" t="s">
        <v>370</v>
      </c>
      <c r="B4" s="858"/>
      <c r="C4" s="858"/>
      <c r="D4" s="858"/>
      <c r="E4" s="1"/>
      <c r="F4" s="858" t="s">
        <v>371</v>
      </c>
      <c r="G4" s="858"/>
      <c r="H4" s="858"/>
    </row>
    <row r="5" spans="1:8" ht="12.75">
      <c r="A5" s="1"/>
      <c r="B5" s="26"/>
      <c r="C5" s="26"/>
      <c r="D5" s="26"/>
      <c r="E5" s="1"/>
      <c r="F5" s="26"/>
      <c r="G5" s="26"/>
      <c r="H5" s="26"/>
    </row>
    <row r="6" spans="1:8" ht="12.75">
      <c r="A6" s="433" t="s">
        <v>44</v>
      </c>
      <c r="B6" s="1"/>
      <c r="C6" s="1"/>
      <c r="D6" s="1"/>
      <c r="E6" s="1"/>
      <c r="F6" s="1"/>
      <c r="G6" s="1"/>
      <c r="H6" s="1"/>
    </row>
    <row r="7" spans="1:8" ht="13.5" thickBot="1">
      <c r="A7" s="853" t="s">
        <v>45</v>
      </c>
      <c r="B7" s="853"/>
      <c r="C7" s="853"/>
      <c r="D7" s="853"/>
      <c r="E7" s="1"/>
      <c r="F7" s="1"/>
      <c r="G7" s="1"/>
      <c r="H7" s="1"/>
    </row>
    <row r="8" spans="1:8" ht="12.75">
      <c r="A8" s="855" t="s">
        <v>46</v>
      </c>
      <c r="B8" s="855"/>
      <c r="C8" s="434" t="s">
        <v>47</v>
      </c>
      <c r="D8" s="856" t="s">
        <v>48</v>
      </c>
      <c r="E8" s="856"/>
      <c r="F8" s="857" t="s">
        <v>49</v>
      </c>
      <c r="G8" s="857"/>
      <c r="H8" s="857"/>
    </row>
    <row r="9" spans="1:8" ht="13.5" thickBot="1">
      <c r="A9" s="849" t="s">
        <v>372</v>
      </c>
      <c r="B9" s="849"/>
      <c r="C9" s="435" t="s">
        <v>13</v>
      </c>
      <c r="D9" s="850" t="s">
        <v>373</v>
      </c>
      <c r="E9" s="850"/>
      <c r="F9" s="851">
        <v>777750500</v>
      </c>
      <c r="G9" s="851"/>
      <c r="H9" s="851"/>
    </row>
    <row r="10" spans="1:8" ht="13.5" thickBot="1">
      <c r="A10" s="853" t="s">
        <v>50</v>
      </c>
      <c r="B10" s="853"/>
      <c r="C10" s="853"/>
      <c r="D10" s="853"/>
      <c r="E10" s="1"/>
      <c r="F10" s="1"/>
      <c r="G10" s="1"/>
      <c r="H10" s="1"/>
    </row>
    <row r="11" spans="1:8" ht="12.75">
      <c r="A11" s="855" t="s">
        <v>46</v>
      </c>
      <c r="B11" s="855"/>
      <c r="C11" s="434" t="s">
        <v>47</v>
      </c>
      <c r="D11" s="856" t="s">
        <v>48</v>
      </c>
      <c r="E11" s="856"/>
      <c r="F11" s="857" t="s">
        <v>49</v>
      </c>
      <c r="G11" s="857"/>
      <c r="H11" s="857"/>
    </row>
    <row r="12" spans="1:8" ht="13.5" thickBot="1">
      <c r="A12" s="848" t="s">
        <v>374</v>
      </c>
      <c r="B12" s="849"/>
      <c r="C12" s="436" t="s">
        <v>18</v>
      </c>
      <c r="D12" s="870" t="s">
        <v>375</v>
      </c>
      <c r="E12" s="850"/>
      <c r="F12" s="851">
        <v>608402794</v>
      </c>
      <c r="G12" s="851"/>
      <c r="H12" s="851"/>
    </row>
    <row r="13" spans="1:8" ht="12.75">
      <c r="A13" s="1"/>
      <c r="B13" s="1"/>
      <c r="C13" s="1"/>
      <c r="D13" s="26"/>
      <c r="E13" s="26"/>
      <c r="F13" s="26"/>
      <c r="G13" s="26"/>
      <c r="H13" s="26"/>
    </row>
    <row r="14" spans="1:8" ht="12.75">
      <c r="A14" s="433" t="s">
        <v>51</v>
      </c>
      <c r="B14" s="1"/>
      <c r="C14" s="1"/>
      <c r="D14" s="1"/>
      <c r="E14" s="1"/>
      <c r="F14" s="1"/>
      <c r="G14" s="1"/>
      <c r="H14" s="1"/>
    </row>
    <row r="15" spans="1:8" ht="12.75">
      <c r="A15" s="432" t="s">
        <v>376</v>
      </c>
      <c r="B15" s="432"/>
      <c r="C15" s="432"/>
      <c r="D15" s="432"/>
      <c r="E15" s="432"/>
      <c r="F15" s="432"/>
      <c r="G15" s="432"/>
      <c r="H15" s="1"/>
    </row>
    <row r="16" spans="1:8" ht="12.75">
      <c r="A16" s="437" t="s">
        <v>52</v>
      </c>
      <c r="B16" s="438" t="s">
        <v>46</v>
      </c>
      <c r="C16" s="438" t="s">
        <v>47</v>
      </c>
      <c r="D16" s="438" t="s">
        <v>377</v>
      </c>
      <c r="E16" s="852" t="s">
        <v>378</v>
      </c>
      <c r="F16" s="852"/>
      <c r="G16" s="852"/>
      <c r="H16" s="439"/>
    </row>
    <row r="17" spans="1:8" ht="12.75">
      <c r="A17" s="20">
        <v>44</v>
      </c>
      <c r="B17" s="440" t="s">
        <v>372</v>
      </c>
      <c r="C17" s="20" t="s">
        <v>13</v>
      </c>
      <c r="D17" s="11">
        <v>700305</v>
      </c>
      <c r="E17" s="441" t="s">
        <v>379</v>
      </c>
      <c r="F17" s="441"/>
      <c r="G17" s="441"/>
      <c r="H17" s="1"/>
    </row>
    <row r="18" spans="1:8" ht="12.75">
      <c r="A18" s="20">
        <v>12</v>
      </c>
      <c r="B18" s="440" t="s">
        <v>14</v>
      </c>
      <c r="C18" s="20" t="s">
        <v>13</v>
      </c>
      <c r="D18" s="11">
        <v>750513</v>
      </c>
      <c r="E18" s="441" t="s">
        <v>379</v>
      </c>
      <c r="F18" s="441"/>
      <c r="G18" s="441"/>
      <c r="H18" s="1"/>
    </row>
    <row r="19" spans="1:8" ht="12.75">
      <c r="A19" s="20">
        <v>74</v>
      </c>
      <c r="B19" s="440" t="s">
        <v>380</v>
      </c>
      <c r="C19" s="20" t="s">
        <v>381</v>
      </c>
      <c r="D19" s="11">
        <v>810828</v>
      </c>
      <c r="E19" s="441" t="s">
        <v>379</v>
      </c>
      <c r="F19" s="441"/>
      <c r="G19" s="441"/>
      <c r="H19" s="1"/>
    </row>
    <row r="20" spans="1:8" ht="12.75">
      <c r="A20" s="20">
        <v>48</v>
      </c>
      <c r="B20" s="440" t="s">
        <v>382</v>
      </c>
      <c r="C20" s="20" t="s">
        <v>37</v>
      </c>
      <c r="D20" s="11">
        <v>760402</v>
      </c>
      <c r="E20" s="441" t="s">
        <v>379</v>
      </c>
      <c r="F20" s="441"/>
      <c r="G20" s="441"/>
      <c r="H20" s="1"/>
    </row>
    <row r="21" spans="1:8" ht="12.75">
      <c r="A21" s="20">
        <v>91</v>
      </c>
      <c r="B21" s="440" t="s">
        <v>383</v>
      </c>
      <c r="C21" s="20" t="s">
        <v>83</v>
      </c>
      <c r="D21" s="11">
        <v>710402</v>
      </c>
      <c r="E21" s="441" t="s">
        <v>379</v>
      </c>
      <c r="F21" s="441" t="s">
        <v>379</v>
      </c>
      <c r="G21" s="441"/>
      <c r="H21" s="1"/>
    </row>
    <row r="22" spans="1:8" ht="12.75">
      <c r="A22" s="442">
        <v>8</v>
      </c>
      <c r="B22" s="443" t="s">
        <v>384</v>
      </c>
      <c r="C22" s="442" t="s">
        <v>74</v>
      </c>
      <c r="D22" s="444">
        <v>960715</v>
      </c>
      <c r="E22" s="445" t="s">
        <v>379</v>
      </c>
      <c r="F22" s="445"/>
      <c r="G22" s="445"/>
      <c r="H22" s="1"/>
    </row>
    <row r="23" spans="1:8" ht="12.75">
      <c r="A23" s="446">
        <v>9</v>
      </c>
      <c r="B23" s="447" t="s">
        <v>385</v>
      </c>
      <c r="C23" s="447" t="s">
        <v>85</v>
      </c>
      <c r="D23" s="448">
        <v>760808</v>
      </c>
      <c r="E23" s="74" t="s">
        <v>379</v>
      </c>
      <c r="F23" s="74"/>
      <c r="G23" s="74"/>
      <c r="H23" s="1"/>
    </row>
    <row r="24" spans="1:8" ht="12.75">
      <c r="A24" s="446">
        <v>47</v>
      </c>
      <c r="B24" s="447" t="s">
        <v>374</v>
      </c>
      <c r="C24" s="447" t="s">
        <v>18</v>
      </c>
      <c r="D24" s="447">
        <v>700818</v>
      </c>
      <c r="E24" s="74" t="s">
        <v>379</v>
      </c>
      <c r="F24" s="74"/>
      <c r="G24" s="74"/>
      <c r="H24" s="1"/>
    </row>
    <row r="25" spans="1:8" ht="12.75">
      <c r="A25" s="446" t="s">
        <v>379</v>
      </c>
      <c r="B25" s="447" t="s">
        <v>386</v>
      </c>
      <c r="C25" s="447" t="s">
        <v>18</v>
      </c>
      <c r="D25" s="447">
        <v>780526</v>
      </c>
      <c r="E25" s="74" t="s">
        <v>379</v>
      </c>
      <c r="F25" s="74"/>
      <c r="G25" s="74"/>
      <c r="H25" s="1"/>
    </row>
    <row r="26" spans="1:7" ht="12.75">
      <c r="A26" s="76"/>
      <c r="B26" s="447" t="s">
        <v>387</v>
      </c>
      <c r="C26" s="447" t="s">
        <v>23</v>
      </c>
      <c r="D26" s="447"/>
      <c r="E26" s="76"/>
      <c r="F26" s="76"/>
      <c r="G26" s="76"/>
    </row>
    <row r="27" spans="1:8" ht="12.75">
      <c r="A27" s="446">
        <v>28</v>
      </c>
      <c r="B27" s="449" t="s">
        <v>388</v>
      </c>
      <c r="C27" s="447" t="s">
        <v>389</v>
      </c>
      <c r="D27" s="447">
        <v>710410</v>
      </c>
      <c r="E27" s="74" t="s">
        <v>379</v>
      </c>
      <c r="F27" s="74"/>
      <c r="G27" s="74"/>
      <c r="H27" s="1"/>
    </row>
    <row r="28" spans="1:8" ht="12.75">
      <c r="A28" s="446" t="s">
        <v>379</v>
      </c>
      <c r="B28" s="450" t="s">
        <v>68</v>
      </c>
      <c r="C28" s="446" t="s">
        <v>394</v>
      </c>
      <c r="D28" s="451" t="s">
        <v>379</v>
      </c>
      <c r="E28" s="74" t="s">
        <v>379</v>
      </c>
      <c r="F28" s="74" t="s">
        <v>379</v>
      </c>
      <c r="G28" s="74" t="s">
        <v>379</v>
      </c>
      <c r="H28" s="1"/>
    </row>
    <row r="29" spans="1:8" ht="12.75">
      <c r="A29" s="446" t="s">
        <v>379</v>
      </c>
      <c r="B29" s="446" t="s">
        <v>473</v>
      </c>
      <c r="C29" s="446" t="s">
        <v>66</v>
      </c>
      <c r="D29" s="451">
        <v>920204</v>
      </c>
      <c r="E29" s="74" t="s">
        <v>379</v>
      </c>
      <c r="F29" s="74"/>
      <c r="G29" s="74"/>
      <c r="H29" s="1"/>
    </row>
    <row r="30" spans="1:8" ht="12.75">
      <c r="A30" s="446" t="s">
        <v>379</v>
      </c>
      <c r="B30" s="450" t="s">
        <v>504</v>
      </c>
      <c r="C30" s="446" t="s">
        <v>39</v>
      </c>
      <c r="D30" s="451">
        <v>840529</v>
      </c>
      <c r="E30" s="74" t="s">
        <v>379</v>
      </c>
      <c r="F30" s="74" t="s">
        <v>379</v>
      </c>
      <c r="G30" s="74" t="s">
        <v>379</v>
      </c>
      <c r="H30" s="1"/>
    </row>
    <row r="31" spans="1:8" ht="12.75">
      <c r="A31" s="446" t="s">
        <v>379</v>
      </c>
      <c r="B31" s="446" t="s">
        <v>515</v>
      </c>
      <c r="C31" s="446" t="s">
        <v>90</v>
      </c>
      <c r="D31" s="451">
        <v>820925</v>
      </c>
      <c r="E31" s="74" t="s">
        <v>379</v>
      </c>
      <c r="F31" s="74" t="s">
        <v>379</v>
      </c>
      <c r="G31" s="74" t="s">
        <v>379</v>
      </c>
      <c r="H31" s="1"/>
    </row>
    <row r="32" spans="1:8" ht="12.75">
      <c r="A32" s="446" t="s">
        <v>379</v>
      </c>
      <c r="B32" s="446" t="s">
        <v>379</v>
      </c>
      <c r="C32" s="446" t="s">
        <v>379</v>
      </c>
      <c r="D32" s="451" t="s">
        <v>379</v>
      </c>
      <c r="E32" s="74" t="s">
        <v>379</v>
      </c>
      <c r="F32" s="74" t="s">
        <v>379</v>
      </c>
      <c r="G32" s="74" t="s">
        <v>379</v>
      </c>
      <c r="H32" s="1"/>
    </row>
    <row r="33" spans="1:7" ht="12.75">
      <c r="A33" s="76"/>
      <c r="B33" s="76"/>
      <c r="C33" s="76"/>
      <c r="D33" s="76"/>
      <c r="E33" s="76"/>
      <c r="F33" s="76"/>
      <c r="G33" s="76"/>
    </row>
    <row r="34" spans="1:8" ht="12.75">
      <c r="A34" s="446"/>
      <c r="B34" s="450" t="s">
        <v>379</v>
      </c>
      <c r="C34" s="446" t="s">
        <v>379</v>
      </c>
      <c r="D34" s="451" t="s">
        <v>379</v>
      </c>
      <c r="E34" s="74" t="s">
        <v>379</v>
      </c>
      <c r="F34" s="74"/>
      <c r="G34" s="74"/>
      <c r="H34" s="1"/>
    </row>
    <row r="35" spans="1:8" ht="12.75">
      <c r="A35" s="446" t="s">
        <v>379</v>
      </c>
      <c r="B35" s="446" t="s">
        <v>379</v>
      </c>
      <c r="C35" s="446" t="s">
        <v>379</v>
      </c>
      <c r="D35" s="451" t="s">
        <v>379</v>
      </c>
      <c r="E35" s="70" t="s">
        <v>379</v>
      </c>
      <c r="F35" s="74"/>
      <c r="G35" s="74"/>
      <c r="H35" s="1"/>
    </row>
    <row r="36" spans="1:8" ht="12.75">
      <c r="A36" s="446"/>
      <c r="B36" s="76"/>
      <c r="C36" s="76"/>
      <c r="D36" s="76"/>
      <c r="E36" s="74"/>
      <c r="F36" s="74"/>
      <c r="G36" s="74"/>
      <c r="H36" s="1"/>
    </row>
    <row r="37" spans="1:8" ht="12.75">
      <c r="A37" s="446"/>
      <c r="B37" s="76"/>
      <c r="C37" s="76"/>
      <c r="D37" s="76"/>
      <c r="E37" s="74"/>
      <c r="F37" s="74"/>
      <c r="G37" s="74"/>
      <c r="H37" s="1"/>
    </row>
    <row r="38" spans="1:8" ht="12.75">
      <c r="A38" s="446"/>
      <c r="B38" s="76"/>
      <c r="C38" s="76"/>
      <c r="D38" s="76"/>
      <c r="E38" s="74"/>
      <c r="F38" s="74"/>
      <c r="G38" s="74"/>
      <c r="H38" s="1"/>
    </row>
    <row r="39" spans="1:8" ht="12.75">
      <c r="A39" s="446"/>
      <c r="B39" s="76"/>
      <c r="C39" s="76"/>
      <c r="D39" s="76"/>
      <c r="E39" s="74"/>
      <c r="F39" s="74"/>
      <c r="G39" s="74"/>
      <c r="H39" s="1"/>
    </row>
    <row r="40" spans="1:8" ht="12.75">
      <c r="A40" s="446"/>
      <c r="B40" s="76"/>
      <c r="C40" s="76"/>
      <c r="D40" s="76"/>
      <c r="E40" s="74"/>
      <c r="F40" s="74"/>
      <c r="G40" s="74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3.5" thickBot="1">
      <c r="A42" s="853" t="s">
        <v>53</v>
      </c>
      <c r="B42" s="853"/>
      <c r="C42" s="853"/>
      <c r="D42" s="853"/>
      <c r="E42" s="1"/>
      <c r="F42" s="1"/>
      <c r="G42" s="1"/>
      <c r="H42" s="1"/>
    </row>
    <row r="43" spans="1:8" ht="13.5" thickBot="1">
      <c r="A43" s="452" t="s">
        <v>52</v>
      </c>
      <c r="B43" s="453" t="s">
        <v>46</v>
      </c>
      <c r="C43" s="454" t="s">
        <v>47</v>
      </c>
      <c r="D43" s="455" t="s">
        <v>72</v>
      </c>
      <c r="E43" s="1"/>
      <c r="F43" s="456" t="s">
        <v>54</v>
      </c>
      <c r="G43" s="1"/>
      <c r="H43" s="1"/>
    </row>
    <row r="44" spans="1:8" ht="13.5" thickBot="1">
      <c r="A44" s="457"/>
      <c r="B44" s="458" t="s">
        <v>390</v>
      </c>
      <c r="C44" s="458" t="s">
        <v>22</v>
      </c>
      <c r="D44" s="459" t="s">
        <v>379</v>
      </c>
      <c r="E44" s="1"/>
      <c r="F44" s="854" t="s">
        <v>391</v>
      </c>
      <c r="G44" s="854"/>
      <c r="H44" s="854"/>
    </row>
    <row r="45" spans="1:8" ht="13.5" thickBot="1">
      <c r="A45" s="460"/>
      <c r="B45" s="461" t="s">
        <v>392</v>
      </c>
      <c r="C45" s="446" t="s">
        <v>29</v>
      </c>
      <c r="D45" s="462" t="s">
        <v>379</v>
      </c>
      <c r="E45" s="1"/>
      <c r="F45" s="854"/>
      <c r="G45" s="854"/>
      <c r="H45" s="854"/>
    </row>
    <row r="46" spans="1:8" ht="12.75">
      <c r="A46" s="460"/>
      <c r="B46" s="463" t="s">
        <v>393</v>
      </c>
      <c r="C46" s="463" t="s">
        <v>24</v>
      </c>
      <c r="D46" s="464" t="s">
        <v>379</v>
      </c>
      <c r="E46" s="1"/>
      <c r="F46" s="1"/>
      <c r="G46" s="1"/>
      <c r="H46" s="1"/>
    </row>
    <row r="47" spans="1:8" ht="12.75">
      <c r="A47" s="460"/>
      <c r="B47" s="465" t="s">
        <v>379</v>
      </c>
      <c r="C47" s="463" t="s">
        <v>379</v>
      </c>
      <c r="D47" s="464" t="s">
        <v>379</v>
      </c>
      <c r="E47" s="1"/>
      <c r="F47" s="1"/>
      <c r="G47" s="1"/>
      <c r="H47" s="1"/>
    </row>
    <row r="48" spans="1:4" ht="13.5" thickBot="1">
      <c r="A48" s="466"/>
      <c r="B48" s="467" t="s">
        <v>379</v>
      </c>
      <c r="C48" s="468" t="s">
        <v>379</v>
      </c>
      <c r="D48" s="469"/>
    </row>
  </sheetData>
  <sheetProtection/>
  <mergeCells count="21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12:B12"/>
    <mergeCell ref="D12:E12"/>
    <mergeCell ref="F12:H12"/>
    <mergeCell ref="E16:G16"/>
    <mergeCell ref="A42:D42"/>
    <mergeCell ref="F44:H45"/>
  </mergeCells>
  <hyperlinks>
    <hyperlink ref="D9" r:id="rId1" display="nuget@nuget.cz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"/>
  <sheetViews>
    <sheetView zoomScalePageLayoutView="0" workbookViewId="0" topLeftCell="A70">
      <selection activeCell="A91" sqref="A91:Y96"/>
    </sheetView>
  </sheetViews>
  <sheetFormatPr defaultColWidth="9.00390625" defaultRowHeight="12.75"/>
  <cols>
    <col min="1" max="1" width="9.25390625" style="604" customWidth="1"/>
    <col min="2" max="2" width="3.875" style="33" bestFit="1" customWidth="1"/>
    <col min="3" max="3" width="2.125" style="33" bestFit="1" customWidth="1"/>
    <col min="4" max="5" width="3.875" style="33" bestFit="1" customWidth="1"/>
    <col min="6" max="6" width="2.125" style="33" bestFit="1" customWidth="1"/>
    <col min="7" max="8" width="3.875" style="33" bestFit="1" customWidth="1"/>
    <col min="9" max="9" width="2.125" style="33" bestFit="1" customWidth="1"/>
    <col min="10" max="11" width="3.875" style="33" bestFit="1" customWidth="1"/>
    <col min="12" max="12" width="2.125" style="33" bestFit="1" customWidth="1"/>
    <col min="13" max="14" width="3.875" style="33" bestFit="1" customWidth="1"/>
    <col min="15" max="15" width="1.12109375" style="33" customWidth="1"/>
    <col min="16" max="16" width="3.875" style="33" bestFit="1" customWidth="1"/>
    <col min="17" max="17" width="0.74609375" style="33" customWidth="1"/>
    <col min="18" max="18" width="3.625" style="33" customWidth="1"/>
    <col min="19" max="19" width="3.25390625" style="63" customWidth="1"/>
    <col min="20" max="20" width="2.875" style="63" customWidth="1"/>
    <col min="21" max="21" width="3.375" style="63" customWidth="1"/>
    <col min="22" max="22" width="3.875" style="33" customWidth="1"/>
    <col min="23" max="23" width="1.00390625" style="33" customWidth="1"/>
    <col min="24" max="24" width="3.875" style="33" bestFit="1" customWidth="1"/>
    <col min="25" max="25" width="3.625" style="33" customWidth="1"/>
    <col min="26" max="16384" width="9.125" style="33" customWidth="1"/>
  </cols>
  <sheetData>
    <row r="1" spans="1:27" ht="49.5" customHeight="1" thickBot="1">
      <c r="A1" s="603" t="s">
        <v>461</v>
      </c>
      <c r="B1" s="789" t="s">
        <v>195</v>
      </c>
      <c r="C1" s="790"/>
      <c r="D1" s="791"/>
      <c r="E1" s="789" t="s">
        <v>194</v>
      </c>
      <c r="F1" s="790"/>
      <c r="G1" s="791"/>
      <c r="H1" s="789" t="s">
        <v>192</v>
      </c>
      <c r="I1" s="790"/>
      <c r="J1" s="791"/>
      <c r="K1" s="789" t="s">
        <v>462</v>
      </c>
      <c r="L1" s="790"/>
      <c r="M1" s="791"/>
      <c r="N1" s="789" t="s">
        <v>193</v>
      </c>
      <c r="O1" s="790"/>
      <c r="P1" s="791"/>
      <c r="Q1" s="515"/>
      <c r="R1" s="507" t="s">
        <v>463</v>
      </c>
      <c r="S1" s="507" t="s">
        <v>464</v>
      </c>
      <c r="T1" s="507" t="s">
        <v>465</v>
      </c>
      <c r="U1" s="508" t="s">
        <v>466</v>
      </c>
      <c r="V1" s="804" t="s">
        <v>467</v>
      </c>
      <c r="W1" s="805"/>
      <c r="X1" s="806"/>
      <c r="Y1" s="509" t="s">
        <v>468</v>
      </c>
      <c r="Z1" s="507" t="s">
        <v>469</v>
      </c>
      <c r="AA1" s="511"/>
    </row>
    <row r="2" spans="1:27" ht="16.5">
      <c r="A2" s="573"/>
      <c r="B2" s="517"/>
      <c r="C2" s="517"/>
      <c r="D2" s="518"/>
      <c r="E2" s="519">
        <v>4</v>
      </c>
      <c r="F2" s="519" t="s">
        <v>9</v>
      </c>
      <c r="G2" s="520">
        <v>14</v>
      </c>
      <c r="H2" s="521">
        <v>9</v>
      </c>
      <c r="I2" s="519" t="s">
        <v>9</v>
      </c>
      <c r="J2" s="519">
        <v>7</v>
      </c>
      <c r="K2" s="522">
        <v>9</v>
      </c>
      <c r="L2" s="523" t="s">
        <v>9</v>
      </c>
      <c r="M2" s="524">
        <v>8</v>
      </c>
      <c r="N2" s="522">
        <v>4</v>
      </c>
      <c r="O2" s="523" t="s">
        <v>9</v>
      </c>
      <c r="P2" s="520">
        <v>4</v>
      </c>
      <c r="Q2" s="515"/>
      <c r="R2" s="512"/>
      <c r="S2" s="516"/>
      <c r="T2" s="516"/>
      <c r="U2" s="516"/>
      <c r="V2" s="513"/>
      <c r="W2" s="513"/>
      <c r="X2" s="513"/>
      <c r="Y2" s="512"/>
      <c r="Z2" s="514"/>
      <c r="AA2" s="511"/>
    </row>
    <row r="3" spans="1:27" ht="17.25" thickBot="1">
      <c r="A3" s="574" t="s">
        <v>195</v>
      </c>
      <c r="B3" s="525"/>
      <c r="C3" s="525"/>
      <c r="D3" s="526"/>
      <c r="E3" s="527">
        <v>6</v>
      </c>
      <c r="F3" s="527" t="s">
        <v>9</v>
      </c>
      <c r="G3" s="528">
        <v>15</v>
      </c>
      <c r="H3" s="529">
        <v>6</v>
      </c>
      <c r="I3" s="527" t="s">
        <v>9</v>
      </c>
      <c r="J3" s="527">
        <v>6</v>
      </c>
      <c r="K3" s="530">
        <v>5</v>
      </c>
      <c r="L3" s="531" t="s">
        <v>9</v>
      </c>
      <c r="M3" s="532">
        <v>0</v>
      </c>
      <c r="N3" s="530">
        <v>12</v>
      </c>
      <c r="O3" s="531" t="s">
        <v>9</v>
      </c>
      <c r="P3" s="528">
        <v>8</v>
      </c>
      <c r="Q3" s="515"/>
      <c r="R3" s="590">
        <f>S3+T3+U3</f>
        <v>8</v>
      </c>
      <c r="S3" s="590">
        <v>4</v>
      </c>
      <c r="T3" s="590">
        <v>2</v>
      </c>
      <c r="U3" s="590">
        <v>2</v>
      </c>
      <c r="V3" s="591">
        <f>B2+E2+H2+K2+N2+N3+K3+H3+E3+B3</f>
        <v>55</v>
      </c>
      <c r="W3" s="591" t="s">
        <v>9</v>
      </c>
      <c r="X3" s="591">
        <f>D2+G2+J2+M2+P2+P3+M3+J3+G3+D3</f>
        <v>62</v>
      </c>
      <c r="Y3" s="590">
        <f>S3*2+T3*1</f>
        <v>10</v>
      </c>
      <c r="Z3" s="514"/>
      <c r="AA3" s="511"/>
    </row>
    <row r="4" spans="1:25" ht="15.75">
      <c r="A4" s="573"/>
      <c r="B4" s="538">
        <v>14</v>
      </c>
      <c r="C4" s="533" t="s">
        <v>9</v>
      </c>
      <c r="D4" s="534">
        <v>4</v>
      </c>
      <c r="E4" s="535"/>
      <c r="F4" s="536"/>
      <c r="G4" s="537"/>
      <c r="H4" s="538">
        <v>9</v>
      </c>
      <c r="I4" s="539" t="s">
        <v>9</v>
      </c>
      <c r="J4" s="538">
        <v>7</v>
      </c>
      <c r="K4" s="540">
        <v>14</v>
      </c>
      <c r="L4" s="533" t="s">
        <v>9</v>
      </c>
      <c r="M4" s="534">
        <v>2</v>
      </c>
      <c r="N4" s="541">
        <v>10</v>
      </c>
      <c r="O4" s="541" t="s">
        <v>9</v>
      </c>
      <c r="P4" s="542">
        <v>6</v>
      </c>
      <c r="Q4" s="515"/>
      <c r="R4" s="592"/>
      <c r="S4" s="593"/>
      <c r="T4" s="593"/>
      <c r="U4" s="593"/>
      <c r="V4" s="594"/>
      <c r="W4" s="594"/>
      <c r="X4" s="594"/>
      <c r="Y4" s="592"/>
    </row>
    <row r="5" spans="1:25" ht="16.5" thickBot="1">
      <c r="A5" s="574" t="s">
        <v>194</v>
      </c>
      <c r="B5" s="527">
        <v>15</v>
      </c>
      <c r="C5" s="531" t="s">
        <v>9</v>
      </c>
      <c r="D5" s="532">
        <v>6</v>
      </c>
      <c r="E5" s="543"/>
      <c r="F5" s="525"/>
      <c r="G5" s="526"/>
      <c r="H5" s="527">
        <v>6</v>
      </c>
      <c r="I5" s="527" t="s">
        <v>9</v>
      </c>
      <c r="J5" s="527">
        <v>8</v>
      </c>
      <c r="K5" s="544">
        <v>16</v>
      </c>
      <c r="L5" s="531" t="s">
        <v>9</v>
      </c>
      <c r="M5" s="532">
        <v>7</v>
      </c>
      <c r="N5" s="541">
        <v>14</v>
      </c>
      <c r="O5" s="541" t="s">
        <v>9</v>
      </c>
      <c r="P5" s="542">
        <v>4</v>
      </c>
      <c r="Q5" s="515"/>
      <c r="R5" s="590">
        <f>S5+T5+U5</f>
        <v>8</v>
      </c>
      <c r="S5" s="595">
        <v>7</v>
      </c>
      <c r="T5" s="595"/>
      <c r="U5" s="595">
        <v>1</v>
      </c>
      <c r="V5" s="591">
        <f>B4+E4+H4+K4+N4+N5+K5+H5+E5+B5</f>
        <v>98</v>
      </c>
      <c r="W5" s="591" t="s">
        <v>9</v>
      </c>
      <c r="X5" s="591">
        <f>D4+G4+J4+M4+P4+P5+M5+J5+G5+D5</f>
        <v>44</v>
      </c>
      <c r="Y5" s="590">
        <f>S5*2+T5*1</f>
        <v>14</v>
      </c>
    </row>
    <row r="6" spans="1:25" ht="15.75">
      <c r="A6" s="573"/>
      <c r="B6" s="538">
        <v>7</v>
      </c>
      <c r="C6" s="533" t="s">
        <v>9</v>
      </c>
      <c r="D6" s="534">
        <v>9</v>
      </c>
      <c r="E6" s="540">
        <v>7</v>
      </c>
      <c r="F6" s="538" t="s">
        <v>9</v>
      </c>
      <c r="G6" s="534">
        <v>9</v>
      </c>
      <c r="H6" s="536"/>
      <c r="I6" s="536"/>
      <c r="J6" s="536"/>
      <c r="K6" s="540">
        <v>8</v>
      </c>
      <c r="L6" s="533" t="s">
        <v>9</v>
      </c>
      <c r="M6" s="534">
        <v>7</v>
      </c>
      <c r="N6" s="540">
        <v>4</v>
      </c>
      <c r="O6" s="533" t="s">
        <v>9</v>
      </c>
      <c r="P6" s="545">
        <v>5</v>
      </c>
      <c r="Q6" s="515"/>
      <c r="R6" s="592"/>
      <c r="S6" s="593"/>
      <c r="T6" s="593"/>
      <c r="U6" s="593"/>
      <c r="V6" s="594"/>
      <c r="W6" s="594"/>
      <c r="X6" s="594"/>
      <c r="Y6" s="592"/>
    </row>
    <row r="7" spans="1:25" ht="16.5" thickBot="1">
      <c r="A7" s="574" t="s">
        <v>192</v>
      </c>
      <c r="B7" s="527">
        <v>6</v>
      </c>
      <c r="C7" s="531" t="s">
        <v>9</v>
      </c>
      <c r="D7" s="532">
        <v>6</v>
      </c>
      <c r="E7" s="544">
        <v>8</v>
      </c>
      <c r="F7" s="527" t="s">
        <v>9</v>
      </c>
      <c r="G7" s="532">
        <v>6</v>
      </c>
      <c r="H7" s="525"/>
      <c r="I7" s="525"/>
      <c r="J7" s="525"/>
      <c r="K7" s="544">
        <v>16</v>
      </c>
      <c r="L7" s="531" t="s">
        <v>9</v>
      </c>
      <c r="M7" s="532">
        <v>6</v>
      </c>
      <c r="N7" s="544">
        <v>9</v>
      </c>
      <c r="O7" s="531" t="s">
        <v>9</v>
      </c>
      <c r="P7" s="528">
        <v>5</v>
      </c>
      <c r="Q7" s="515"/>
      <c r="R7" s="590">
        <f>S7+T7+U7</f>
        <v>8</v>
      </c>
      <c r="S7" s="595">
        <v>4</v>
      </c>
      <c r="T7" s="595">
        <v>1</v>
      </c>
      <c r="U7" s="595">
        <v>3</v>
      </c>
      <c r="V7" s="591">
        <f>B6+E6+H6+K6+N6+N7+K7+H7+E7+B7</f>
        <v>65</v>
      </c>
      <c r="W7" s="591" t="s">
        <v>9</v>
      </c>
      <c r="X7" s="591">
        <f>D6+G6+J6+M6+P6+P7+M7+J7+G7+D7</f>
        <v>53</v>
      </c>
      <c r="Y7" s="590">
        <f>S7*2+T7*1</f>
        <v>9</v>
      </c>
    </row>
    <row r="8" spans="1:25" ht="15.75">
      <c r="A8" s="573"/>
      <c r="B8" s="571">
        <v>8</v>
      </c>
      <c r="C8" s="533" t="s">
        <v>9</v>
      </c>
      <c r="D8" s="546">
        <v>9</v>
      </c>
      <c r="E8" s="547">
        <v>2</v>
      </c>
      <c r="F8" s="538" t="s">
        <v>9</v>
      </c>
      <c r="G8" s="548">
        <v>14</v>
      </c>
      <c r="H8" s="549">
        <v>7</v>
      </c>
      <c r="I8" s="538" t="s">
        <v>9</v>
      </c>
      <c r="J8" s="548">
        <v>8</v>
      </c>
      <c r="K8" s="550"/>
      <c r="L8" s="550"/>
      <c r="M8" s="550"/>
      <c r="N8" s="549">
        <v>6</v>
      </c>
      <c r="O8" s="533" t="s">
        <v>9</v>
      </c>
      <c r="P8" s="551">
        <v>4</v>
      </c>
      <c r="Q8" s="515"/>
      <c r="R8" s="592"/>
      <c r="S8" s="593"/>
      <c r="T8" s="593"/>
      <c r="U8" s="593"/>
      <c r="V8" s="594"/>
      <c r="W8" s="594"/>
      <c r="X8" s="594"/>
      <c r="Y8" s="592"/>
    </row>
    <row r="9" spans="1:25" ht="16.5" thickBot="1">
      <c r="A9" s="605" t="s">
        <v>191</v>
      </c>
      <c r="B9" s="572">
        <v>0</v>
      </c>
      <c r="C9" s="531" t="s">
        <v>9</v>
      </c>
      <c r="D9" s="552">
        <v>5</v>
      </c>
      <c r="E9" s="553">
        <v>7</v>
      </c>
      <c r="F9" s="527" t="s">
        <v>9</v>
      </c>
      <c r="G9" s="554">
        <v>16</v>
      </c>
      <c r="H9" s="555">
        <v>6</v>
      </c>
      <c r="I9" s="527" t="s">
        <v>9</v>
      </c>
      <c r="J9" s="554">
        <v>16</v>
      </c>
      <c r="K9" s="556"/>
      <c r="L9" s="556"/>
      <c r="M9" s="556"/>
      <c r="N9" s="555">
        <v>5</v>
      </c>
      <c r="O9" s="531" t="s">
        <v>9</v>
      </c>
      <c r="P9" s="557">
        <v>6</v>
      </c>
      <c r="Q9" s="515"/>
      <c r="R9" s="590">
        <f>S9+T9+U9</f>
        <v>8</v>
      </c>
      <c r="S9" s="595">
        <v>1</v>
      </c>
      <c r="T9" s="595"/>
      <c r="U9" s="595">
        <v>7</v>
      </c>
      <c r="V9" s="591">
        <f>B8+E8+H8+K8+N8+N9+K9+H9+E9+B9</f>
        <v>41</v>
      </c>
      <c r="W9" s="591" t="s">
        <v>9</v>
      </c>
      <c r="X9" s="591">
        <f>D8+G8+J8+M8+P8+P9+M9+J9+G9+D9</f>
        <v>78</v>
      </c>
      <c r="Y9" s="590">
        <f>S9*2+T9*1</f>
        <v>2</v>
      </c>
    </row>
    <row r="10" spans="1:25" ht="15.75">
      <c r="A10" s="606"/>
      <c r="B10" s="558">
        <v>4</v>
      </c>
      <c r="C10" s="541" t="s">
        <v>9</v>
      </c>
      <c r="D10" s="558">
        <v>4</v>
      </c>
      <c r="E10" s="547">
        <v>6</v>
      </c>
      <c r="F10" s="538" t="s">
        <v>9</v>
      </c>
      <c r="G10" s="548">
        <v>10</v>
      </c>
      <c r="H10" s="549">
        <v>5</v>
      </c>
      <c r="I10" s="538" t="s">
        <v>9</v>
      </c>
      <c r="J10" s="548">
        <v>4</v>
      </c>
      <c r="K10" s="549">
        <v>4</v>
      </c>
      <c r="L10" s="559" t="s">
        <v>9</v>
      </c>
      <c r="M10" s="548">
        <v>6</v>
      </c>
      <c r="N10" s="550"/>
      <c r="O10" s="550"/>
      <c r="P10" s="560"/>
      <c r="Q10" s="515"/>
      <c r="R10" s="592"/>
      <c r="S10" s="593"/>
      <c r="T10" s="593"/>
      <c r="U10" s="593"/>
      <c r="V10" s="594"/>
      <c r="W10" s="594"/>
      <c r="X10" s="594"/>
      <c r="Y10" s="592"/>
    </row>
    <row r="11" spans="1:25" ht="16.5" thickBot="1">
      <c r="A11" s="605" t="s">
        <v>193</v>
      </c>
      <c r="B11" s="562">
        <v>8</v>
      </c>
      <c r="C11" s="561" t="s">
        <v>9</v>
      </c>
      <c r="D11" s="562">
        <v>12</v>
      </c>
      <c r="E11" s="563">
        <v>4</v>
      </c>
      <c r="F11" s="564" t="s">
        <v>9</v>
      </c>
      <c r="G11" s="565">
        <v>14</v>
      </c>
      <c r="H11" s="566">
        <v>5</v>
      </c>
      <c r="I11" s="564" t="s">
        <v>9</v>
      </c>
      <c r="J11" s="565">
        <v>9</v>
      </c>
      <c r="K11" s="566">
        <v>6</v>
      </c>
      <c r="L11" s="567" t="s">
        <v>9</v>
      </c>
      <c r="M11" s="565">
        <v>5</v>
      </c>
      <c r="N11" s="568"/>
      <c r="O11" s="568"/>
      <c r="P11" s="569"/>
      <c r="Q11" s="515"/>
      <c r="R11" s="590">
        <f>S11+T11+U11</f>
        <v>8</v>
      </c>
      <c r="S11" s="595">
        <v>2</v>
      </c>
      <c r="T11" s="595">
        <v>1</v>
      </c>
      <c r="U11" s="595">
        <v>5</v>
      </c>
      <c r="V11" s="591">
        <f>B10+E10+H10+K10+N10+N11+K11+H11+E11+B11</f>
        <v>42</v>
      </c>
      <c r="W11" s="591" t="s">
        <v>9</v>
      </c>
      <c r="X11" s="591">
        <f>D10+G10+J10+M10+P10+P11+M11+J11+G11+D11</f>
        <v>64</v>
      </c>
      <c r="Y11" s="590">
        <f>S11*2+T11*1</f>
        <v>5</v>
      </c>
    </row>
    <row r="12" spans="2:25" ht="16.5" thickBot="1"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15"/>
      <c r="R12" s="558"/>
      <c r="S12" s="596"/>
      <c r="T12" s="596"/>
      <c r="U12" s="596"/>
      <c r="V12" s="558"/>
      <c r="W12" s="558"/>
      <c r="X12" s="558"/>
      <c r="Y12" s="558"/>
    </row>
    <row r="13" spans="1:27" ht="49.5" customHeight="1" thickBot="1">
      <c r="A13" s="603" t="s">
        <v>470</v>
      </c>
      <c r="B13" s="798" t="s">
        <v>171</v>
      </c>
      <c r="C13" s="799"/>
      <c r="D13" s="800"/>
      <c r="E13" s="798" t="s">
        <v>199</v>
      </c>
      <c r="F13" s="799"/>
      <c r="G13" s="800"/>
      <c r="H13" s="798" t="s">
        <v>471</v>
      </c>
      <c r="I13" s="799"/>
      <c r="J13" s="800"/>
      <c r="K13" s="798" t="s">
        <v>197</v>
      </c>
      <c r="L13" s="799"/>
      <c r="M13" s="800"/>
      <c r="N13" s="798" t="s">
        <v>196</v>
      </c>
      <c r="O13" s="799"/>
      <c r="P13" s="800"/>
      <c r="Q13" s="515"/>
      <c r="R13" s="597" t="s">
        <v>463</v>
      </c>
      <c r="S13" s="597" t="s">
        <v>464</v>
      </c>
      <c r="T13" s="597" t="s">
        <v>465</v>
      </c>
      <c r="U13" s="598" t="s">
        <v>466</v>
      </c>
      <c r="V13" s="801" t="s">
        <v>467</v>
      </c>
      <c r="W13" s="802"/>
      <c r="X13" s="803"/>
      <c r="Y13" s="599" t="s">
        <v>468</v>
      </c>
      <c r="Z13" s="507" t="s">
        <v>469</v>
      </c>
      <c r="AA13" s="511"/>
    </row>
    <row r="14" spans="1:27" ht="16.5">
      <c r="A14" s="577"/>
      <c r="B14" s="517"/>
      <c r="C14" s="517"/>
      <c r="D14" s="518"/>
      <c r="E14" s="519">
        <v>6</v>
      </c>
      <c r="F14" s="519" t="s">
        <v>9</v>
      </c>
      <c r="G14" s="520">
        <v>6</v>
      </c>
      <c r="H14" s="521">
        <v>12</v>
      </c>
      <c r="I14" s="519" t="s">
        <v>9</v>
      </c>
      <c r="J14" s="519">
        <v>10</v>
      </c>
      <c r="K14" s="522">
        <v>7</v>
      </c>
      <c r="L14" s="523" t="s">
        <v>9</v>
      </c>
      <c r="M14" s="524">
        <v>9</v>
      </c>
      <c r="N14" s="522">
        <v>8</v>
      </c>
      <c r="O14" s="523" t="s">
        <v>9</v>
      </c>
      <c r="P14" s="520">
        <v>10</v>
      </c>
      <c r="Q14" s="515"/>
      <c r="R14" s="592"/>
      <c r="S14" s="592"/>
      <c r="T14" s="592"/>
      <c r="U14" s="592"/>
      <c r="V14" s="594"/>
      <c r="W14" s="594"/>
      <c r="X14" s="594"/>
      <c r="Y14" s="592"/>
      <c r="Z14" s="514"/>
      <c r="AA14" s="511"/>
    </row>
    <row r="15" spans="1:27" ht="17.25" thickBot="1">
      <c r="A15" s="578" t="s">
        <v>171</v>
      </c>
      <c r="B15" s="525"/>
      <c r="C15" s="525"/>
      <c r="D15" s="526"/>
      <c r="E15" s="527">
        <v>7</v>
      </c>
      <c r="F15" s="527" t="s">
        <v>9</v>
      </c>
      <c r="G15" s="528">
        <v>9</v>
      </c>
      <c r="H15" s="529">
        <v>7</v>
      </c>
      <c r="I15" s="527" t="s">
        <v>9</v>
      </c>
      <c r="J15" s="527">
        <v>4</v>
      </c>
      <c r="K15" s="530">
        <v>9</v>
      </c>
      <c r="L15" s="531" t="s">
        <v>9</v>
      </c>
      <c r="M15" s="532">
        <v>12</v>
      </c>
      <c r="N15" s="530">
        <v>7</v>
      </c>
      <c r="O15" s="531" t="s">
        <v>9</v>
      </c>
      <c r="P15" s="528">
        <v>9</v>
      </c>
      <c r="Q15" s="515"/>
      <c r="R15" s="590">
        <f>S15+T15+U15</f>
        <v>8</v>
      </c>
      <c r="S15" s="590">
        <v>2</v>
      </c>
      <c r="T15" s="590">
        <v>1</v>
      </c>
      <c r="U15" s="590">
        <v>5</v>
      </c>
      <c r="V15" s="591">
        <f>B14+E14+H14+K14+N14+N15+K15+H15+E15+B15</f>
        <v>63</v>
      </c>
      <c r="W15" s="591" t="s">
        <v>9</v>
      </c>
      <c r="X15" s="591">
        <f>D14+G14+J14+M14+P14+P15+M15+J15+G15+D15</f>
        <v>69</v>
      </c>
      <c r="Y15" s="590">
        <f>S15*2+T15*1</f>
        <v>5</v>
      </c>
      <c r="Z15" s="514"/>
      <c r="AA15" s="511"/>
    </row>
    <row r="16" spans="1:25" ht="15.75">
      <c r="A16" s="577"/>
      <c r="B16" s="538">
        <v>6</v>
      </c>
      <c r="C16" s="533" t="s">
        <v>9</v>
      </c>
      <c r="D16" s="534">
        <v>6</v>
      </c>
      <c r="E16" s="535"/>
      <c r="F16" s="536"/>
      <c r="G16" s="537"/>
      <c r="H16" s="538">
        <v>8</v>
      </c>
      <c r="I16" s="539" t="s">
        <v>9</v>
      </c>
      <c r="J16" s="538">
        <v>7</v>
      </c>
      <c r="K16" s="540">
        <v>12</v>
      </c>
      <c r="L16" s="533" t="s">
        <v>9</v>
      </c>
      <c r="M16" s="534">
        <v>5</v>
      </c>
      <c r="N16" s="541">
        <v>5</v>
      </c>
      <c r="O16" s="541" t="s">
        <v>9</v>
      </c>
      <c r="P16" s="542">
        <v>9</v>
      </c>
      <c r="Q16" s="515"/>
      <c r="R16" s="592"/>
      <c r="S16" s="593"/>
      <c r="T16" s="593"/>
      <c r="U16" s="593"/>
      <c r="V16" s="594"/>
      <c r="W16" s="594"/>
      <c r="X16" s="594"/>
      <c r="Y16" s="592"/>
    </row>
    <row r="17" spans="1:25" ht="16.5" thickBot="1">
      <c r="A17" s="578" t="s">
        <v>199</v>
      </c>
      <c r="B17" s="527">
        <v>9</v>
      </c>
      <c r="C17" s="531" t="s">
        <v>9</v>
      </c>
      <c r="D17" s="532">
        <v>7</v>
      </c>
      <c r="E17" s="543"/>
      <c r="F17" s="525"/>
      <c r="G17" s="526"/>
      <c r="H17" s="527">
        <v>6</v>
      </c>
      <c r="I17" s="527" t="s">
        <v>9</v>
      </c>
      <c r="J17" s="527">
        <v>7</v>
      </c>
      <c r="K17" s="544">
        <v>9</v>
      </c>
      <c r="L17" s="531" t="s">
        <v>9</v>
      </c>
      <c r="M17" s="532">
        <v>3</v>
      </c>
      <c r="N17" s="541">
        <v>8</v>
      </c>
      <c r="O17" s="541" t="s">
        <v>9</v>
      </c>
      <c r="P17" s="542">
        <v>11</v>
      </c>
      <c r="Q17" s="515"/>
      <c r="R17" s="590">
        <f>S17+T17+U17</f>
        <v>8</v>
      </c>
      <c r="S17" s="595">
        <v>4</v>
      </c>
      <c r="T17" s="595">
        <v>1</v>
      </c>
      <c r="U17" s="595">
        <v>3</v>
      </c>
      <c r="V17" s="591">
        <f>B16+E16+H16+K16+N16+N17+K17+H17+E17+B17</f>
        <v>63</v>
      </c>
      <c r="W17" s="591" t="s">
        <v>9</v>
      </c>
      <c r="X17" s="591">
        <f>D16+G16+J16+M16+P16+P17+M17+J17+G17+D17</f>
        <v>55</v>
      </c>
      <c r="Y17" s="590">
        <f>S17*2+T17*1</f>
        <v>9</v>
      </c>
    </row>
    <row r="18" spans="1:25" ht="15.75">
      <c r="A18" s="577"/>
      <c r="B18" s="538">
        <v>4</v>
      </c>
      <c r="C18" s="533" t="s">
        <v>9</v>
      </c>
      <c r="D18" s="534">
        <v>7</v>
      </c>
      <c r="E18" s="540">
        <v>7</v>
      </c>
      <c r="F18" s="538" t="s">
        <v>9</v>
      </c>
      <c r="G18" s="534">
        <v>8</v>
      </c>
      <c r="H18" s="536"/>
      <c r="I18" s="536"/>
      <c r="J18" s="536"/>
      <c r="K18" s="540">
        <v>3</v>
      </c>
      <c r="L18" s="533" t="s">
        <v>9</v>
      </c>
      <c r="M18" s="534">
        <v>7</v>
      </c>
      <c r="N18" s="540">
        <v>3</v>
      </c>
      <c r="O18" s="533" t="s">
        <v>9</v>
      </c>
      <c r="P18" s="545">
        <v>17</v>
      </c>
      <c r="Q18" s="515"/>
      <c r="R18" s="592"/>
      <c r="S18" s="593"/>
      <c r="T18" s="593"/>
      <c r="U18" s="593"/>
      <c r="V18" s="594"/>
      <c r="W18" s="594"/>
      <c r="X18" s="594"/>
      <c r="Y18" s="592"/>
    </row>
    <row r="19" spans="1:25" ht="16.5" thickBot="1">
      <c r="A19" s="578" t="s">
        <v>198</v>
      </c>
      <c r="B19" s="527">
        <v>10</v>
      </c>
      <c r="C19" s="531" t="s">
        <v>9</v>
      </c>
      <c r="D19" s="532">
        <v>12</v>
      </c>
      <c r="E19" s="544">
        <v>7</v>
      </c>
      <c r="F19" s="527" t="s">
        <v>9</v>
      </c>
      <c r="G19" s="532">
        <v>6</v>
      </c>
      <c r="H19" s="525"/>
      <c r="I19" s="525"/>
      <c r="J19" s="525"/>
      <c r="K19" s="544">
        <v>8</v>
      </c>
      <c r="L19" s="531" t="s">
        <v>9</v>
      </c>
      <c r="M19" s="532">
        <v>7</v>
      </c>
      <c r="N19" s="544">
        <v>4</v>
      </c>
      <c r="O19" s="531" t="s">
        <v>9</v>
      </c>
      <c r="P19" s="528">
        <v>11</v>
      </c>
      <c r="Q19" s="515"/>
      <c r="R19" s="590">
        <f>S19+T19+U19</f>
        <v>8</v>
      </c>
      <c r="S19" s="595">
        <v>2</v>
      </c>
      <c r="T19" s="595"/>
      <c r="U19" s="595">
        <v>6</v>
      </c>
      <c r="V19" s="591">
        <f>B18+E18+H18+K18+N18+N19+K19+H19+E19+B19</f>
        <v>46</v>
      </c>
      <c r="W19" s="591" t="s">
        <v>9</v>
      </c>
      <c r="X19" s="591">
        <f>D18+G18+J18+M18+P18+P19+M19+J19+G19+D19</f>
        <v>75</v>
      </c>
      <c r="Y19" s="590">
        <f>S19*2+T19*1</f>
        <v>4</v>
      </c>
    </row>
    <row r="20" spans="1:25" ht="15.75">
      <c r="A20" s="577"/>
      <c r="B20" s="571">
        <v>9</v>
      </c>
      <c r="C20" s="533" t="s">
        <v>9</v>
      </c>
      <c r="D20" s="546">
        <v>7</v>
      </c>
      <c r="E20" s="547">
        <v>5</v>
      </c>
      <c r="F20" s="538" t="s">
        <v>9</v>
      </c>
      <c r="G20" s="548">
        <v>12</v>
      </c>
      <c r="H20" s="549">
        <v>7</v>
      </c>
      <c r="I20" s="538" t="s">
        <v>9</v>
      </c>
      <c r="J20" s="548">
        <v>3</v>
      </c>
      <c r="K20" s="550"/>
      <c r="L20" s="550"/>
      <c r="M20" s="550"/>
      <c r="N20" s="549">
        <v>3</v>
      </c>
      <c r="O20" s="533" t="s">
        <v>9</v>
      </c>
      <c r="P20" s="551">
        <v>4</v>
      </c>
      <c r="Q20" s="515"/>
      <c r="R20" s="592"/>
      <c r="S20" s="593"/>
      <c r="T20" s="593"/>
      <c r="U20" s="593"/>
      <c r="V20" s="594"/>
      <c r="W20" s="594"/>
      <c r="X20" s="594"/>
      <c r="Y20" s="592"/>
    </row>
    <row r="21" spans="1:25" ht="16.5" thickBot="1">
      <c r="A21" s="607" t="s">
        <v>197</v>
      </c>
      <c r="B21" s="572">
        <v>12</v>
      </c>
      <c r="C21" s="531" t="s">
        <v>9</v>
      </c>
      <c r="D21" s="552">
        <v>9</v>
      </c>
      <c r="E21" s="553">
        <v>3</v>
      </c>
      <c r="F21" s="527" t="s">
        <v>9</v>
      </c>
      <c r="G21" s="554">
        <v>9</v>
      </c>
      <c r="H21" s="555">
        <v>7</v>
      </c>
      <c r="I21" s="527" t="s">
        <v>9</v>
      </c>
      <c r="J21" s="554">
        <v>8</v>
      </c>
      <c r="K21" s="556"/>
      <c r="L21" s="556"/>
      <c r="M21" s="556"/>
      <c r="N21" s="555">
        <v>5</v>
      </c>
      <c r="O21" s="531" t="s">
        <v>9</v>
      </c>
      <c r="P21" s="557">
        <v>7</v>
      </c>
      <c r="Q21" s="515"/>
      <c r="R21" s="590">
        <f>S21+T21+U21</f>
        <v>8</v>
      </c>
      <c r="S21" s="595">
        <v>3</v>
      </c>
      <c r="T21" s="595"/>
      <c r="U21" s="595">
        <v>5</v>
      </c>
      <c r="V21" s="591">
        <f>B20+E20+H20+K20+N20+N21+K21+H21+E21+B21</f>
        <v>51</v>
      </c>
      <c r="W21" s="591" t="s">
        <v>9</v>
      </c>
      <c r="X21" s="591">
        <f>D20+G20+J20+M20+P20+P21+M21+J21+G21+D21</f>
        <v>59</v>
      </c>
      <c r="Y21" s="590">
        <f>S21*2+T21*1</f>
        <v>6</v>
      </c>
    </row>
    <row r="22" spans="1:25" ht="15.75">
      <c r="A22" s="608"/>
      <c r="B22" s="558">
        <v>10</v>
      </c>
      <c r="C22" s="541" t="s">
        <v>9</v>
      </c>
      <c r="D22" s="558">
        <v>8</v>
      </c>
      <c r="E22" s="547">
        <v>9</v>
      </c>
      <c r="F22" s="538" t="s">
        <v>9</v>
      </c>
      <c r="G22" s="548">
        <v>5</v>
      </c>
      <c r="H22" s="549">
        <v>17</v>
      </c>
      <c r="I22" s="538" t="s">
        <v>9</v>
      </c>
      <c r="J22" s="548">
        <v>3</v>
      </c>
      <c r="K22" s="549">
        <v>4</v>
      </c>
      <c r="L22" s="559" t="s">
        <v>9</v>
      </c>
      <c r="M22" s="548">
        <v>3</v>
      </c>
      <c r="N22" s="550"/>
      <c r="O22" s="550"/>
      <c r="P22" s="560"/>
      <c r="Q22" s="515"/>
      <c r="R22" s="592"/>
      <c r="S22" s="593"/>
      <c r="T22" s="593"/>
      <c r="U22" s="593"/>
      <c r="V22" s="594"/>
      <c r="W22" s="594"/>
      <c r="X22" s="594"/>
      <c r="Y22" s="592"/>
    </row>
    <row r="23" spans="1:25" ht="16.5" thickBot="1">
      <c r="A23" s="607" t="s">
        <v>196</v>
      </c>
      <c r="B23" s="562">
        <v>9</v>
      </c>
      <c r="C23" s="561" t="s">
        <v>9</v>
      </c>
      <c r="D23" s="562">
        <v>7</v>
      </c>
      <c r="E23" s="563">
        <v>11</v>
      </c>
      <c r="F23" s="564" t="s">
        <v>9</v>
      </c>
      <c r="G23" s="565">
        <v>8</v>
      </c>
      <c r="H23" s="566">
        <v>11</v>
      </c>
      <c r="I23" s="564" t="s">
        <v>9</v>
      </c>
      <c r="J23" s="565">
        <v>4</v>
      </c>
      <c r="K23" s="566">
        <v>7</v>
      </c>
      <c r="L23" s="567" t="s">
        <v>9</v>
      </c>
      <c r="M23" s="565">
        <v>5</v>
      </c>
      <c r="N23" s="568"/>
      <c r="O23" s="568"/>
      <c r="P23" s="569"/>
      <c r="Q23" s="515"/>
      <c r="R23" s="590">
        <f>S23+T23+U23</f>
        <v>8</v>
      </c>
      <c r="S23" s="595">
        <v>8</v>
      </c>
      <c r="T23" s="595"/>
      <c r="U23" s="595"/>
      <c r="V23" s="591">
        <f>B22+E22+H22+K22+N22+N23+K23+H23+E23+B23</f>
        <v>78</v>
      </c>
      <c r="W23" s="591" t="s">
        <v>9</v>
      </c>
      <c r="X23" s="591">
        <f>D22+G22+J22+M22+P22+P23+M23+J23+G23+D23</f>
        <v>43</v>
      </c>
      <c r="Y23" s="590">
        <f>S23*2+T23*1</f>
        <v>16</v>
      </c>
    </row>
    <row r="24" spans="2:25" ht="16.5" thickBot="1"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15"/>
      <c r="R24" s="558"/>
      <c r="S24" s="596"/>
      <c r="T24" s="596"/>
      <c r="U24" s="596"/>
      <c r="V24" s="558"/>
      <c r="W24" s="558"/>
      <c r="X24" s="558"/>
      <c r="Y24" s="558"/>
    </row>
    <row r="25" spans="1:27" ht="49.5" customHeight="1" thickBot="1">
      <c r="A25" s="603" t="s">
        <v>472</v>
      </c>
      <c r="B25" s="798" t="s">
        <v>105</v>
      </c>
      <c r="C25" s="799"/>
      <c r="D25" s="800"/>
      <c r="E25" s="798" t="s">
        <v>103</v>
      </c>
      <c r="F25" s="799"/>
      <c r="G25" s="800"/>
      <c r="H25" s="798" t="s">
        <v>104</v>
      </c>
      <c r="I25" s="799"/>
      <c r="J25" s="800"/>
      <c r="K25" s="798" t="s">
        <v>200</v>
      </c>
      <c r="L25" s="799"/>
      <c r="M25" s="800"/>
      <c r="N25" s="798" t="s">
        <v>205</v>
      </c>
      <c r="O25" s="799"/>
      <c r="P25" s="800"/>
      <c r="Q25" s="515"/>
      <c r="R25" s="597" t="s">
        <v>463</v>
      </c>
      <c r="S25" s="597" t="s">
        <v>464</v>
      </c>
      <c r="T25" s="597" t="s">
        <v>465</v>
      </c>
      <c r="U25" s="598" t="s">
        <v>466</v>
      </c>
      <c r="V25" s="801" t="s">
        <v>467</v>
      </c>
      <c r="W25" s="802"/>
      <c r="X25" s="803"/>
      <c r="Y25" s="599" t="s">
        <v>468</v>
      </c>
      <c r="Z25" s="507" t="s">
        <v>469</v>
      </c>
      <c r="AA25" s="511"/>
    </row>
    <row r="26" spans="1:27" ht="16.5">
      <c r="A26" s="575"/>
      <c r="B26" s="517"/>
      <c r="C26" s="517"/>
      <c r="D26" s="518"/>
      <c r="E26" s="519">
        <v>1</v>
      </c>
      <c r="F26" s="519" t="s">
        <v>9</v>
      </c>
      <c r="G26" s="520">
        <v>8</v>
      </c>
      <c r="H26" s="521">
        <v>4</v>
      </c>
      <c r="I26" s="519" t="s">
        <v>9</v>
      </c>
      <c r="J26" s="519">
        <v>4</v>
      </c>
      <c r="K26" s="522">
        <v>12</v>
      </c>
      <c r="L26" s="523" t="s">
        <v>9</v>
      </c>
      <c r="M26" s="524">
        <v>2</v>
      </c>
      <c r="N26" s="522">
        <v>4</v>
      </c>
      <c r="O26" s="523" t="s">
        <v>9</v>
      </c>
      <c r="P26" s="520">
        <v>12</v>
      </c>
      <c r="Q26" s="515"/>
      <c r="R26" s="592"/>
      <c r="S26" s="592"/>
      <c r="T26" s="592"/>
      <c r="U26" s="592"/>
      <c r="V26" s="594"/>
      <c r="W26" s="594"/>
      <c r="X26" s="594"/>
      <c r="Y26" s="592"/>
      <c r="Z26" s="514"/>
      <c r="AA26" s="511"/>
    </row>
    <row r="27" spans="1:27" ht="17.25" thickBot="1">
      <c r="A27" s="576" t="s">
        <v>105</v>
      </c>
      <c r="B27" s="525"/>
      <c r="C27" s="525"/>
      <c r="D27" s="526"/>
      <c r="E27" s="527">
        <v>3</v>
      </c>
      <c r="F27" s="527" t="s">
        <v>9</v>
      </c>
      <c r="G27" s="528">
        <v>7</v>
      </c>
      <c r="H27" s="529">
        <v>6</v>
      </c>
      <c r="I27" s="527" t="s">
        <v>9</v>
      </c>
      <c r="J27" s="527">
        <v>2</v>
      </c>
      <c r="K27" s="530">
        <v>11</v>
      </c>
      <c r="L27" s="531" t="s">
        <v>9</v>
      </c>
      <c r="M27" s="532">
        <v>1</v>
      </c>
      <c r="N27" s="530">
        <v>8</v>
      </c>
      <c r="O27" s="531" t="s">
        <v>9</v>
      </c>
      <c r="P27" s="528">
        <v>1</v>
      </c>
      <c r="Q27" s="515"/>
      <c r="R27" s="600">
        <f>S27+T27+U27</f>
        <v>8</v>
      </c>
      <c r="S27" s="590">
        <v>4</v>
      </c>
      <c r="T27" s="590">
        <v>1</v>
      </c>
      <c r="U27" s="590">
        <v>3</v>
      </c>
      <c r="V27" s="591">
        <f>B26+E26+H26+K26+N26+N27+K27+H27+E27+B27</f>
        <v>49</v>
      </c>
      <c r="W27" s="591" t="s">
        <v>9</v>
      </c>
      <c r="X27" s="591">
        <f>D26+G26+J26+M26+P26+P27+M27+J27+G27+D27</f>
        <v>37</v>
      </c>
      <c r="Y27" s="590">
        <f>S27*2+T27*1</f>
        <v>9</v>
      </c>
      <c r="Z27" s="514"/>
      <c r="AA27" s="511"/>
    </row>
    <row r="28" spans="1:25" ht="15.75">
      <c r="A28" s="575"/>
      <c r="B28" s="538">
        <v>8</v>
      </c>
      <c r="C28" s="533" t="s">
        <v>9</v>
      </c>
      <c r="D28" s="534">
        <v>1</v>
      </c>
      <c r="E28" s="535"/>
      <c r="F28" s="536"/>
      <c r="G28" s="537"/>
      <c r="H28" s="538">
        <v>10</v>
      </c>
      <c r="I28" s="539" t="s">
        <v>9</v>
      </c>
      <c r="J28" s="538">
        <v>6</v>
      </c>
      <c r="K28" s="540">
        <v>11</v>
      </c>
      <c r="L28" s="533" t="s">
        <v>9</v>
      </c>
      <c r="M28" s="534">
        <v>3</v>
      </c>
      <c r="N28" s="541">
        <v>4</v>
      </c>
      <c r="O28" s="541" t="s">
        <v>9</v>
      </c>
      <c r="P28" s="542">
        <v>3</v>
      </c>
      <c r="Q28" s="515"/>
      <c r="R28" s="592"/>
      <c r="S28" s="601"/>
      <c r="T28" s="593"/>
      <c r="U28" s="593"/>
      <c r="V28" s="594"/>
      <c r="W28" s="594"/>
      <c r="X28" s="594"/>
      <c r="Y28" s="592"/>
    </row>
    <row r="29" spans="1:25" ht="16.5" thickBot="1">
      <c r="A29" s="576" t="s">
        <v>103</v>
      </c>
      <c r="B29" s="527">
        <v>7</v>
      </c>
      <c r="C29" s="531" t="s">
        <v>9</v>
      </c>
      <c r="D29" s="532">
        <v>3</v>
      </c>
      <c r="E29" s="543"/>
      <c r="F29" s="525"/>
      <c r="G29" s="526"/>
      <c r="H29" s="527">
        <v>11</v>
      </c>
      <c r="I29" s="527" t="s">
        <v>9</v>
      </c>
      <c r="J29" s="527">
        <v>3</v>
      </c>
      <c r="K29" s="544">
        <v>17</v>
      </c>
      <c r="L29" s="531" t="s">
        <v>9</v>
      </c>
      <c r="M29" s="532">
        <v>3</v>
      </c>
      <c r="N29" s="541">
        <v>8</v>
      </c>
      <c r="O29" s="541" t="s">
        <v>9</v>
      </c>
      <c r="P29" s="542">
        <v>4</v>
      </c>
      <c r="Q29" s="515"/>
      <c r="R29" s="590">
        <f>S29+T29+U29</f>
        <v>8</v>
      </c>
      <c r="S29" s="602">
        <v>8</v>
      </c>
      <c r="T29" s="595"/>
      <c r="U29" s="595"/>
      <c r="V29" s="591">
        <f>B28+E28+H28+K28+N28+N29+K29+H29+E29+B29</f>
        <v>76</v>
      </c>
      <c r="W29" s="591" t="s">
        <v>9</v>
      </c>
      <c r="X29" s="591">
        <f>D28+G28+J28+M28+P28+P29+M29+J29+G29+D29</f>
        <v>26</v>
      </c>
      <c r="Y29" s="590">
        <f>S29*2+T29*1</f>
        <v>16</v>
      </c>
    </row>
    <row r="30" spans="1:25" ht="15.75">
      <c r="A30" s="575"/>
      <c r="B30" s="538">
        <v>4</v>
      </c>
      <c r="C30" s="533" t="s">
        <v>9</v>
      </c>
      <c r="D30" s="534">
        <v>4</v>
      </c>
      <c r="E30" s="540">
        <v>6</v>
      </c>
      <c r="F30" s="538" t="s">
        <v>9</v>
      </c>
      <c r="G30" s="534">
        <v>10</v>
      </c>
      <c r="H30" s="536"/>
      <c r="I30" s="536"/>
      <c r="J30" s="536"/>
      <c r="K30" s="540">
        <v>10</v>
      </c>
      <c r="L30" s="533" t="s">
        <v>9</v>
      </c>
      <c r="M30" s="534">
        <v>6</v>
      </c>
      <c r="N30" s="540">
        <v>5</v>
      </c>
      <c r="O30" s="533" t="s">
        <v>9</v>
      </c>
      <c r="P30" s="545">
        <v>6</v>
      </c>
      <c r="Q30" s="515"/>
      <c r="R30" s="600"/>
      <c r="S30" s="593"/>
      <c r="T30" s="593"/>
      <c r="U30" s="593"/>
      <c r="V30" s="594"/>
      <c r="W30" s="594"/>
      <c r="X30" s="594"/>
      <c r="Y30" s="592"/>
    </row>
    <row r="31" spans="1:25" ht="16.5" thickBot="1">
      <c r="A31" s="576" t="s">
        <v>104</v>
      </c>
      <c r="B31" s="527">
        <v>2</v>
      </c>
      <c r="C31" s="531" t="s">
        <v>9</v>
      </c>
      <c r="D31" s="532">
        <v>6</v>
      </c>
      <c r="E31" s="544">
        <v>3</v>
      </c>
      <c r="F31" s="527" t="s">
        <v>9</v>
      </c>
      <c r="G31" s="532">
        <v>11</v>
      </c>
      <c r="H31" s="525"/>
      <c r="I31" s="525"/>
      <c r="J31" s="525"/>
      <c r="K31" s="544">
        <v>9</v>
      </c>
      <c r="L31" s="531" t="s">
        <v>9</v>
      </c>
      <c r="M31" s="532">
        <v>1</v>
      </c>
      <c r="N31" s="544">
        <v>7</v>
      </c>
      <c r="O31" s="531" t="s">
        <v>9</v>
      </c>
      <c r="P31" s="528">
        <v>1</v>
      </c>
      <c r="Q31" s="515"/>
      <c r="R31" s="590">
        <f>S31+T31+U31</f>
        <v>8</v>
      </c>
      <c r="S31" s="595">
        <v>3</v>
      </c>
      <c r="T31" s="595">
        <v>1</v>
      </c>
      <c r="U31" s="595">
        <v>4</v>
      </c>
      <c r="V31" s="591">
        <f>B30+E30+H30+K30+N30+N31+K31+H31+E31+B31</f>
        <v>46</v>
      </c>
      <c r="W31" s="591" t="s">
        <v>9</v>
      </c>
      <c r="X31" s="591">
        <f>D30+G30+J30+M30+P30+P31+M31+J31+G31+D31</f>
        <v>45</v>
      </c>
      <c r="Y31" s="590">
        <f>S31*2+T31*1</f>
        <v>7</v>
      </c>
    </row>
    <row r="32" spans="1:25" ht="15.75">
      <c r="A32" s="575"/>
      <c r="B32" s="571">
        <v>2</v>
      </c>
      <c r="C32" s="533" t="s">
        <v>9</v>
      </c>
      <c r="D32" s="546">
        <v>12</v>
      </c>
      <c r="E32" s="547">
        <v>3</v>
      </c>
      <c r="F32" s="538" t="s">
        <v>9</v>
      </c>
      <c r="G32" s="548">
        <v>11</v>
      </c>
      <c r="H32" s="549">
        <v>6</v>
      </c>
      <c r="I32" s="538" t="s">
        <v>9</v>
      </c>
      <c r="J32" s="548">
        <v>10</v>
      </c>
      <c r="K32" s="550"/>
      <c r="L32" s="550"/>
      <c r="M32" s="550"/>
      <c r="N32" s="549">
        <v>1</v>
      </c>
      <c r="O32" s="533" t="s">
        <v>9</v>
      </c>
      <c r="P32" s="551">
        <v>9</v>
      </c>
      <c r="Q32" s="515"/>
      <c r="R32" s="592"/>
      <c r="S32" s="593"/>
      <c r="T32" s="593"/>
      <c r="U32" s="593"/>
      <c r="V32" s="594"/>
      <c r="W32" s="594"/>
      <c r="X32" s="594"/>
      <c r="Y32" s="592"/>
    </row>
    <row r="33" spans="1:25" ht="16.5" thickBot="1">
      <c r="A33" s="609" t="s">
        <v>200</v>
      </c>
      <c r="B33" s="572">
        <v>1</v>
      </c>
      <c r="C33" s="531" t="s">
        <v>9</v>
      </c>
      <c r="D33" s="552">
        <v>11</v>
      </c>
      <c r="E33" s="553">
        <v>3</v>
      </c>
      <c r="F33" s="527" t="s">
        <v>9</v>
      </c>
      <c r="G33" s="554">
        <v>17</v>
      </c>
      <c r="H33" s="555">
        <v>1</v>
      </c>
      <c r="I33" s="527" t="s">
        <v>9</v>
      </c>
      <c r="J33" s="554">
        <v>9</v>
      </c>
      <c r="K33" s="556"/>
      <c r="L33" s="556"/>
      <c r="M33" s="556"/>
      <c r="N33" s="555">
        <v>1</v>
      </c>
      <c r="O33" s="531" t="s">
        <v>9</v>
      </c>
      <c r="P33" s="557">
        <v>7</v>
      </c>
      <c r="Q33" s="515"/>
      <c r="R33" s="590">
        <f>S33+T33+U33</f>
        <v>8</v>
      </c>
      <c r="S33" s="595"/>
      <c r="T33" s="595"/>
      <c r="U33" s="595">
        <v>8</v>
      </c>
      <c r="V33" s="591">
        <f>B32+E32+H32+K32+N32+N33+K33+H33+E33+B33</f>
        <v>18</v>
      </c>
      <c r="W33" s="591" t="s">
        <v>9</v>
      </c>
      <c r="X33" s="591">
        <f>D32+G32+J32+M32+P32+P33+M33+J33+G33+D33</f>
        <v>86</v>
      </c>
      <c r="Y33" s="590">
        <f>S33*2+T33*1</f>
        <v>0</v>
      </c>
    </row>
    <row r="34" spans="1:25" ht="15.75">
      <c r="A34" s="610"/>
      <c r="B34" s="558">
        <v>12</v>
      </c>
      <c r="C34" s="541" t="s">
        <v>9</v>
      </c>
      <c r="D34" s="558">
        <v>4</v>
      </c>
      <c r="E34" s="547">
        <v>3</v>
      </c>
      <c r="F34" s="538" t="s">
        <v>9</v>
      </c>
      <c r="G34" s="548">
        <v>4</v>
      </c>
      <c r="H34" s="549">
        <v>6</v>
      </c>
      <c r="I34" s="538" t="s">
        <v>9</v>
      </c>
      <c r="J34" s="548">
        <v>5</v>
      </c>
      <c r="K34" s="549">
        <v>9</v>
      </c>
      <c r="L34" s="559" t="s">
        <v>9</v>
      </c>
      <c r="M34" s="548">
        <v>1</v>
      </c>
      <c r="N34" s="550"/>
      <c r="O34" s="550"/>
      <c r="P34" s="560"/>
      <c r="Q34" s="515"/>
      <c r="R34" s="592"/>
      <c r="S34" s="593"/>
      <c r="T34" s="593"/>
      <c r="U34" s="593"/>
      <c r="V34" s="594"/>
      <c r="W34" s="594"/>
      <c r="X34" s="594"/>
      <c r="Y34" s="592"/>
    </row>
    <row r="35" spans="1:25" ht="16.5" thickBot="1">
      <c r="A35" s="609" t="s">
        <v>205</v>
      </c>
      <c r="B35" s="562">
        <v>1</v>
      </c>
      <c r="C35" s="561" t="s">
        <v>9</v>
      </c>
      <c r="D35" s="562">
        <v>8</v>
      </c>
      <c r="E35" s="563">
        <v>4</v>
      </c>
      <c r="F35" s="564" t="s">
        <v>9</v>
      </c>
      <c r="G35" s="565">
        <v>8</v>
      </c>
      <c r="H35" s="566">
        <v>1</v>
      </c>
      <c r="I35" s="564" t="s">
        <v>9</v>
      </c>
      <c r="J35" s="565">
        <v>7</v>
      </c>
      <c r="K35" s="566">
        <v>7</v>
      </c>
      <c r="L35" s="567" t="s">
        <v>9</v>
      </c>
      <c r="M35" s="565">
        <v>1</v>
      </c>
      <c r="N35" s="568"/>
      <c r="O35" s="568"/>
      <c r="P35" s="569"/>
      <c r="Q35" s="515"/>
      <c r="R35" s="590">
        <f>S35+T35+U35</f>
        <v>8</v>
      </c>
      <c r="S35" s="595">
        <v>4</v>
      </c>
      <c r="T35" s="595"/>
      <c r="U35" s="595">
        <v>4</v>
      </c>
      <c r="V35" s="591">
        <f>B34+E34+H34+K34+N34+N35+K35+H35+E35+B35</f>
        <v>43</v>
      </c>
      <c r="W35" s="591" t="s">
        <v>9</v>
      </c>
      <c r="X35" s="591">
        <f>D34+G34+J34+M34+P34+P35+M35+J35+G35+D35</f>
        <v>38</v>
      </c>
      <c r="Y35" s="590">
        <f>S35*2+T35*1</f>
        <v>8</v>
      </c>
    </row>
    <row r="37" spans="18:26" ht="15">
      <c r="R37" s="690">
        <f>SUM(R2:R36)/2</f>
        <v>60</v>
      </c>
      <c r="Z37" s="690">
        <f>(Y35+Y33+Y31+Y29+Y27+Y23+Y21+Y19+Y17+Y15+Y11+Y9+Y5+Y7+Y3)/2</f>
        <v>60</v>
      </c>
    </row>
    <row r="41" ht="15.75" thickBot="1"/>
    <row r="42" spans="1:27" ht="49.5" customHeight="1" thickBot="1">
      <c r="A42" s="603" t="s">
        <v>507</v>
      </c>
      <c r="B42" s="789" t="s">
        <v>194</v>
      </c>
      <c r="C42" s="790"/>
      <c r="D42" s="791"/>
      <c r="E42" s="789" t="s">
        <v>195</v>
      </c>
      <c r="F42" s="790"/>
      <c r="G42" s="791"/>
      <c r="H42" s="789" t="s">
        <v>192</v>
      </c>
      <c r="I42" s="790"/>
      <c r="J42" s="791"/>
      <c r="K42" s="789" t="s">
        <v>196</v>
      </c>
      <c r="L42" s="790"/>
      <c r="M42" s="791"/>
      <c r="N42" s="789" t="s">
        <v>199</v>
      </c>
      <c r="O42" s="790"/>
      <c r="P42" s="791"/>
      <c r="Q42" s="515"/>
      <c r="R42" s="637" t="s">
        <v>463</v>
      </c>
      <c r="S42" s="637" t="s">
        <v>464</v>
      </c>
      <c r="T42" s="637" t="s">
        <v>465</v>
      </c>
      <c r="U42" s="638" t="s">
        <v>466</v>
      </c>
      <c r="V42" s="792" t="s">
        <v>467</v>
      </c>
      <c r="W42" s="793"/>
      <c r="X42" s="794"/>
      <c r="Y42" s="639" t="s">
        <v>468</v>
      </c>
      <c r="Z42" s="507" t="s">
        <v>469</v>
      </c>
      <c r="AA42" s="511"/>
    </row>
    <row r="43" spans="1:27" ht="17.25" thickBot="1">
      <c r="A43" s="574" t="s">
        <v>194</v>
      </c>
      <c r="B43" s="525"/>
      <c r="C43" s="525"/>
      <c r="D43" s="526"/>
      <c r="E43" s="527">
        <v>16</v>
      </c>
      <c r="F43" s="527" t="s">
        <v>9</v>
      </c>
      <c r="G43" s="528">
        <v>7</v>
      </c>
      <c r="H43" s="529">
        <v>6</v>
      </c>
      <c r="I43" s="527" t="s">
        <v>9</v>
      </c>
      <c r="J43" s="527">
        <v>6</v>
      </c>
      <c r="K43" s="530">
        <v>13</v>
      </c>
      <c r="L43" s="531" t="s">
        <v>9</v>
      </c>
      <c r="M43" s="532">
        <v>5</v>
      </c>
      <c r="N43" s="530">
        <v>15</v>
      </c>
      <c r="O43" s="531" t="s">
        <v>9</v>
      </c>
      <c r="P43" s="528">
        <v>3</v>
      </c>
      <c r="Q43" s="515"/>
      <c r="R43" s="590">
        <f>S43+T43+U43</f>
        <v>4</v>
      </c>
      <c r="S43" s="590">
        <v>3</v>
      </c>
      <c r="T43" s="590">
        <v>1</v>
      </c>
      <c r="U43" s="590"/>
      <c r="V43" s="591">
        <f>E43+H43+K43+N43+B43</f>
        <v>50</v>
      </c>
      <c r="W43" s="591" t="s">
        <v>9</v>
      </c>
      <c r="X43" s="591">
        <f>G43+J43+M43+P43+D43</f>
        <v>21</v>
      </c>
      <c r="Y43" s="590">
        <f>S43*2+T43*1</f>
        <v>7</v>
      </c>
      <c r="Z43" s="514">
        <v>1</v>
      </c>
      <c r="AA43" s="511"/>
    </row>
    <row r="44" spans="1:26" ht="16.5" thickBot="1">
      <c r="A44" s="574" t="s">
        <v>195</v>
      </c>
      <c r="B44" s="527">
        <v>7</v>
      </c>
      <c r="C44" s="531" t="s">
        <v>9</v>
      </c>
      <c r="D44" s="532">
        <v>16</v>
      </c>
      <c r="E44" s="543"/>
      <c r="F44" s="525"/>
      <c r="G44" s="526"/>
      <c r="H44" s="527">
        <v>6</v>
      </c>
      <c r="I44" s="527" t="s">
        <v>9</v>
      </c>
      <c r="J44" s="527">
        <v>11</v>
      </c>
      <c r="K44" s="544">
        <v>10</v>
      </c>
      <c r="L44" s="531" t="s">
        <v>9</v>
      </c>
      <c r="M44" s="532">
        <v>3</v>
      </c>
      <c r="N44" s="634">
        <v>6</v>
      </c>
      <c r="O44" s="635" t="s">
        <v>9</v>
      </c>
      <c r="P44" s="636">
        <v>4</v>
      </c>
      <c r="Q44" s="515"/>
      <c r="R44" s="590">
        <f>S44+T44+U44</f>
        <v>4</v>
      </c>
      <c r="S44" s="595">
        <v>2</v>
      </c>
      <c r="T44" s="595"/>
      <c r="U44" s="595">
        <v>2</v>
      </c>
      <c r="V44" s="591">
        <f>E44+H44+K44+N44+B44</f>
        <v>29</v>
      </c>
      <c r="W44" s="591" t="s">
        <v>9</v>
      </c>
      <c r="X44" s="591">
        <f>G44+J44+M44+P44+D44</f>
        <v>34</v>
      </c>
      <c r="Y44" s="590">
        <f>S44*2+T44*1</f>
        <v>4</v>
      </c>
      <c r="Z44" s="33">
        <v>3</v>
      </c>
    </row>
    <row r="45" spans="1:26" ht="16.5" thickBot="1">
      <c r="A45" s="574" t="s">
        <v>192</v>
      </c>
      <c r="B45" s="527">
        <v>6</v>
      </c>
      <c r="C45" s="531" t="s">
        <v>9</v>
      </c>
      <c r="D45" s="532">
        <v>6</v>
      </c>
      <c r="E45" s="544">
        <v>11</v>
      </c>
      <c r="F45" s="527" t="s">
        <v>9</v>
      </c>
      <c r="G45" s="532">
        <v>6</v>
      </c>
      <c r="H45" s="525"/>
      <c r="I45" s="525"/>
      <c r="J45" s="525"/>
      <c r="K45" s="544">
        <v>11</v>
      </c>
      <c r="L45" s="531" t="s">
        <v>9</v>
      </c>
      <c r="M45" s="532">
        <v>2</v>
      </c>
      <c r="N45" s="544">
        <v>6</v>
      </c>
      <c r="O45" s="531" t="s">
        <v>9</v>
      </c>
      <c r="P45" s="528">
        <v>3</v>
      </c>
      <c r="Q45" s="515"/>
      <c r="R45" s="590">
        <f>S45+T45+U45</f>
        <v>4</v>
      </c>
      <c r="S45" s="595">
        <v>3</v>
      </c>
      <c r="T45" s="595">
        <v>1</v>
      </c>
      <c r="U45" s="595"/>
      <c r="V45" s="591">
        <f>E45+H45+K45+N45+B45</f>
        <v>34</v>
      </c>
      <c r="W45" s="591" t="s">
        <v>9</v>
      </c>
      <c r="X45" s="591">
        <f>G45+J45+M45+P45+D45</f>
        <v>17</v>
      </c>
      <c r="Y45" s="590">
        <f>S45*2+T45*1</f>
        <v>7</v>
      </c>
      <c r="Z45" s="33">
        <v>2</v>
      </c>
    </row>
    <row r="46" spans="1:26" ht="16.5" thickBot="1">
      <c r="A46" s="605" t="s">
        <v>196</v>
      </c>
      <c r="B46" s="572">
        <v>5</v>
      </c>
      <c r="C46" s="531" t="s">
        <v>9</v>
      </c>
      <c r="D46" s="552">
        <v>13</v>
      </c>
      <c r="E46" s="553">
        <v>3</v>
      </c>
      <c r="F46" s="527" t="s">
        <v>9</v>
      </c>
      <c r="G46" s="554">
        <v>10</v>
      </c>
      <c r="H46" s="555">
        <v>2</v>
      </c>
      <c r="I46" s="527" t="s">
        <v>9</v>
      </c>
      <c r="J46" s="554">
        <v>11</v>
      </c>
      <c r="K46" s="556"/>
      <c r="L46" s="556"/>
      <c r="M46" s="556"/>
      <c r="N46" s="555">
        <v>8</v>
      </c>
      <c r="O46" s="531" t="s">
        <v>9</v>
      </c>
      <c r="P46" s="557">
        <v>6</v>
      </c>
      <c r="Q46" s="515"/>
      <c r="R46" s="590">
        <f>S46+T46+U46</f>
        <v>4</v>
      </c>
      <c r="S46" s="595">
        <v>1</v>
      </c>
      <c r="T46" s="595"/>
      <c r="U46" s="595">
        <v>3</v>
      </c>
      <c r="V46" s="591">
        <f>E46+H46+K46+N46+B46</f>
        <v>18</v>
      </c>
      <c r="W46" s="591" t="s">
        <v>9</v>
      </c>
      <c r="X46" s="591">
        <f>G46+J46+M46+P46+D46</f>
        <v>40</v>
      </c>
      <c r="Y46" s="590">
        <f>S46*2+T46*1</f>
        <v>2</v>
      </c>
      <c r="Z46" s="746">
        <v>4</v>
      </c>
    </row>
    <row r="47" spans="1:26" ht="16.5" thickBot="1">
      <c r="A47" s="605" t="s">
        <v>199</v>
      </c>
      <c r="B47" s="562">
        <v>3</v>
      </c>
      <c r="C47" s="561" t="s">
        <v>9</v>
      </c>
      <c r="D47" s="562">
        <v>15</v>
      </c>
      <c r="E47" s="563">
        <v>4</v>
      </c>
      <c r="F47" s="564" t="s">
        <v>9</v>
      </c>
      <c r="G47" s="565">
        <v>6</v>
      </c>
      <c r="H47" s="566">
        <v>3</v>
      </c>
      <c r="I47" s="564" t="s">
        <v>9</v>
      </c>
      <c r="J47" s="565">
        <v>6</v>
      </c>
      <c r="K47" s="566">
        <v>6</v>
      </c>
      <c r="L47" s="567" t="s">
        <v>9</v>
      </c>
      <c r="M47" s="565">
        <v>8</v>
      </c>
      <c r="N47" s="568"/>
      <c r="O47" s="568"/>
      <c r="P47" s="569"/>
      <c r="Q47" s="515"/>
      <c r="R47" s="590">
        <f>S47+T47+U47</f>
        <v>4</v>
      </c>
      <c r="S47" s="595"/>
      <c r="T47" s="595"/>
      <c r="U47" s="595">
        <v>4</v>
      </c>
      <c r="V47" s="591">
        <f>E47+H47+K47+N47+B47</f>
        <v>16</v>
      </c>
      <c r="W47" s="591" t="s">
        <v>9</v>
      </c>
      <c r="X47" s="591">
        <f>G47+J47+M47+P47+D47</f>
        <v>35</v>
      </c>
      <c r="Y47" s="590">
        <f>S47*2+T47*1</f>
        <v>0</v>
      </c>
      <c r="Z47" s="746">
        <v>0</v>
      </c>
    </row>
    <row r="48" ht="42" customHeight="1" thickBot="1"/>
    <row r="49" spans="1:27" ht="49.5" customHeight="1" thickBot="1">
      <c r="A49" s="603" t="s">
        <v>508</v>
      </c>
      <c r="B49" s="789" t="s">
        <v>191</v>
      </c>
      <c r="C49" s="790"/>
      <c r="D49" s="791"/>
      <c r="E49" s="789" t="s">
        <v>193</v>
      </c>
      <c r="F49" s="790"/>
      <c r="G49" s="791"/>
      <c r="H49" s="789" t="s">
        <v>197</v>
      </c>
      <c r="I49" s="790"/>
      <c r="J49" s="791"/>
      <c r="K49" s="789" t="s">
        <v>171</v>
      </c>
      <c r="L49" s="790"/>
      <c r="M49" s="791"/>
      <c r="N49" s="789" t="s">
        <v>103</v>
      </c>
      <c r="O49" s="790"/>
      <c r="P49" s="791"/>
      <c r="Q49" s="515"/>
      <c r="R49" s="640" t="s">
        <v>463</v>
      </c>
      <c r="S49" s="640" t="s">
        <v>464</v>
      </c>
      <c r="T49" s="640" t="s">
        <v>465</v>
      </c>
      <c r="U49" s="641" t="s">
        <v>466</v>
      </c>
      <c r="V49" s="795" t="s">
        <v>467</v>
      </c>
      <c r="W49" s="796"/>
      <c r="X49" s="797"/>
      <c r="Y49" s="642" t="s">
        <v>468</v>
      </c>
      <c r="Z49" s="507" t="s">
        <v>469</v>
      </c>
      <c r="AA49" s="511"/>
    </row>
    <row r="50" spans="1:27" ht="17.25" thickBot="1">
      <c r="A50" s="574" t="s">
        <v>191</v>
      </c>
      <c r="B50" s="525"/>
      <c r="C50" s="525"/>
      <c r="D50" s="526"/>
      <c r="E50" s="527">
        <v>4</v>
      </c>
      <c r="F50" s="527" t="s">
        <v>9</v>
      </c>
      <c r="G50" s="528">
        <v>11</v>
      </c>
      <c r="H50" s="529">
        <v>7</v>
      </c>
      <c r="I50" s="527" t="s">
        <v>9</v>
      </c>
      <c r="J50" s="527">
        <v>4</v>
      </c>
      <c r="K50" s="530">
        <v>16</v>
      </c>
      <c r="L50" s="531" t="s">
        <v>9</v>
      </c>
      <c r="M50" s="532">
        <v>2</v>
      </c>
      <c r="N50" s="530">
        <v>24</v>
      </c>
      <c r="O50" s="531" t="s">
        <v>9</v>
      </c>
      <c r="P50" s="528">
        <v>10</v>
      </c>
      <c r="Q50" s="515"/>
      <c r="R50" s="590">
        <f>S50+T50+U50</f>
        <v>4</v>
      </c>
      <c r="S50" s="590">
        <v>3</v>
      </c>
      <c r="T50" s="590"/>
      <c r="U50" s="590">
        <v>1</v>
      </c>
      <c r="V50" s="591">
        <f>E50+H50+K50+N50+B50</f>
        <v>51</v>
      </c>
      <c r="W50" s="591" t="s">
        <v>9</v>
      </c>
      <c r="X50" s="591">
        <f>G50+J50+M50+P50+D50</f>
        <v>27</v>
      </c>
      <c r="Y50" s="590">
        <f>S50*2+T50*1</f>
        <v>6</v>
      </c>
      <c r="Z50" s="755">
        <v>2</v>
      </c>
      <c r="AA50" s="511"/>
    </row>
    <row r="51" spans="1:26" ht="16.5" thickBot="1">
      <c r="A51" s="574" t="s">
        <v>193</v>
      </c>
      <c r="B51" s="527">
        <v>11</v>
      </c>
      <c r="C51" s="531" t="s">
        <v>9</v>
      </c>
      <c r="D51" s="532">
        <v>4</v>
      </c>
      <c r="E51" s="543"/>
      <c r="F51" s="525"/>
      <c r="G51" s="526"/>
      <c r="H51" s="527">
        <v>9</v>
      </c>
      <c r="I51" s="527" t="s">
        <v>9</v>
      </c>
      <c r="J51" s="527">
        <v>2</v>
      </c>
      <c r="K51" s="544">
        <v>8</v>
      </c>
      <c r="L51" s="531" t="s">
        <v>9</v>
      </c>
      <c r="M51" s="532">
        <v>6</v>
      </c>
      <c r="N51" s="634">
        <v>8</v>
      </c>
      <c r="O51" s="635" t="s">
        <v>9</v>
      </c>
      <c r="P51" s="636">
        <v>5</v>
      </c>
      <c r="Q51" s="515"/>
      <c r="R51" s="590">
        <f>S51+T51+U51</f>
        <v>4</v>
      </c>
      <c r="S51" s="595">
        <v>4</v>
      </c>
      <c r="T51" s="595"/>
      <c r="U51" s="595"/>
      <c r="V51" s="591">
        <f>E51+H51+K51+N51+B51</f>
        <v>36</v>
      </c>
      <c r="W51" s="591" t="s">
        <v>9</v>
      </c>
      <c r="X51" s="591">
        <f>G51+J51+M51+P51+D51</f>
        <v>17</v>
      </c>
      <c r="Y51" s="590">
        <f>S51*2+T51*1</f>
        <v>8</v>
      </c>
      <c r="Z51" s="756">
        <v>1</v>
      </c>
    </row>
    <row r="52" spans="1:26" ht="16.5" thickBot="1">
      <c r="A52" s="574" t="s">
        <v>197</v>
      </c>
      <c r="B52" s="527">
        <v>4</v>
      </c>
      <c r="C52" s="531" t="s">
        <v>9</v>
      </c>
      <c r="D52" s="532">
        <v>7</v>
      </c>
      <c r="E52" s="544">
        <v>2</v>
      </c>
      <c r="F52" s="527" t="s">
        <v>9</v>
      </c>
      <c r="G52" s="532">
        <v>9</v>
      </c>
      <c r="H52" s="525"/>
      <c r="I52" s="525"/>
      <c r="J52" s="525"/>
      <c r="K52" s="544">
        <v>11</v>
      </c>
      <c r="L52" s="531" t="s">
        <v>9</v>
      </c>
      <c r="M52" s="532">
        <v>4</v>
      </c>
      <c r="N52" s="544">
        <v>6</v>
      </c>
      <c r="O52" s="531" t="s">
        <v>9</v>
      </c>
      <c r="P52" s="528">
        <v>10</v>
      </c>
      <c r="Q52" s="515"/>
      <c r="R52" s="590">
        <f>S52+T52+U52</f>
        <v>4</v>
      </c>
      <c r="S52" s="595">
        <v>1</v>
      </c>
      <c r="T52" s="595"/>
      <c r="U52" s="595">
        <v>3</v>
      </c>
      <c r="V52" s="591">
        <f>E52+H52+K52+N52+B52</f>
        <v>23</v>
      </c>
      <c r="W52" s="591" t="s">
        <v>9</v>
      </c>
      <c r="X52" s="591">
        <f>G52+J52+M52+P52+D52</f>
        <v>30</v>
      </c>
      <c r="Y52" s="590">
        <f>S52*2+T52*1</f>
        <v>2</v>
      </c>
      <c r="Z52" s="756">
        <v>3</v>
      </c>
    </row>
    <row r="53" spans="1:26" ht="16.5" thickBot="1">
      <c r="A53" s="605" t="s">
        <v>171</v>
      </c>
      <c r="B53" s="572">
        <v>2</v>
      </c>
      <c r="C53" s="531" t="s">
        <v>9</v>
      </c>
      <c r="D53" s="552">
        <v>16</v>
      </c>
      <c r="E53" s="553">
        <v>6</v>
      </c>
      <c r="F53" s="527" t="s">
        <v>9</v>
      </c>
      <c r="G53" s="554">
        <v>8</v>
      </c>
      <c r="H53" s="555">
        <v>5</v>
      </c>
      <c r="I53" s="527" t="s">
        <v>9</v>
      </c>
      <c r="J53" s="554">
        <v>11</v>
      </c>
      <c r="K53" s="556"/>
      <c r="L53" s="556"/>
      <c r="M53" s="556"/>
      <c r="N53" s="555">
        <v>8</v>
      </c>
      <c r="O53" s="531" t="s">
        <v>9</v>
      </c>
      <c r="P53" s="557">
        <v>5</v>
      </c>
      <c r="Q53" s="515"/>
      <c r="R53" s="590">
        <f>S53+T53+U53</f>
        <v>4</v>
      </c>
      <c r="S53" s="595">
        <v>1</v>
      </c>
      <c r="T53" s="595"/>
      <c r="U53" s="595">
        <v>3</v>
      </c>
      <c r="V53" s="591">
        <f>E53+H53+K53+N53+B53</f>
        <v>21</v>
      </c>
      <c r="W53" s="591" t="s">
        <v>9</v>
      </c>
      <c r="X53" s="591">
        <f>G53+J53+M53+P53+D53</f>
        <v>40</v>
      </c>
      <c r="Y53" s="590">
        <f>S53*2+T53*1</f>
        <v>2</v>
      </c>
      <c r="Z53" s="756">
        <v>5</v>
      </c>
    </row>
    <row r="54" spans="1:26" ht="16.5" thickBot="1">
      <c r="A54" s="605" t="s">
        <v>103</v>
      </c>
      <c r="B54" s="562">
        <v>10</v>
      </c>
      <c r="C54" s="561" t="s">
        <v>9</v>
      </c>
      <c r="D54" s="562">
        <v>24</v>
      </c>
      <c r="E54" s="563">
        <v>5</v>
      </c>
      <c r="F54" s="564" t="s">
        <v>9</v>
      </c>
      <c r="G54" s="565">
        <v>8</v>
      </c>
      <c r="H54" s="566">
        <v>10</v>
      </c>
      <c r="I54" s="564" t="s">
        <v>9</v>
      </c>
      <c r="J54" s="565">
        <v>6</v>
      </c>
      <c r="K54" s="566">
        <v>5</v>
      </c>
      <c r="L54" s="567" t="s">
        <v>9</v>
      </c>
      <c r="M54" s="565">
        <v>8</v>
      </c>
      <c r="N54" s="568"/>
      <c r="O54" s="568"/>
      <c r="P54" s="569"/>
      <c r="Q54" s="515"/>
      <c r="R54" s="590">
        <f>S54+T54+U54</f>
        <v>4</v>
      </c>
      <c r="S54" s="595">
        <v>1</v>
      </c>
      <c r="T54" s="595"/>
      <c r="U54" s="595">
        <v>3</v>
      </c>
      <c r="V54" s="591">
        <f>E54+H54+K54+N54+B54</f>
        <v>30</v>
      </c>
      <c r="W54" s="591" t="s">
        <v>9</v>
      </c>
      <c r="X54" s="591">
        <f>G54+J54+M54+P54+D54</f>
        <v>46</v>
      </c>
      <c r="Y54" s="590">
        <f>S54*2+T54*1</f>
        <v>2</v>
      </c>
      <c r="Z54" s="757">
        <v>4</v>
      </c>
    </row>
    <row r="55" ht="42.75" customHeight="1" thickBot="1"/>
    <row r="56" spans="1:27" ht="49.5" customHeight="1" thickBot="1">
      <c r="A56" s="603" t="s">
        <v>509</v>
      </c>
      <c r="B56" s="789" t="s">
        <v>539</v>
      </c>
      <c r="C56" s="790"/>
      <c r="D56" s="791"/>
      <c r="E56" s="789" t="s">
        <v>205</v>
      </c>
      <c r="F56" s="790"/>
      <c r="G56" s="791"/>
      <c r="H56" s="789" t="s">
        <v>104</v>
      </c>
      <c r="I56" s="790"/>
      <c r="J56" s="791"/>
      <c r="K56" s="789" t="s">
        <v>105</v>
      </c>
      <c r="L56" s="790"/>
      <c r="M56" s="791"/>
      <c r="N56" s="789" t="s">
        <v>200</v>
      </c>
      <c r="O56" s="790"/>
      <c r="P56" s="791"/>
      <c r="Q56" s="515"/>
      <c r="R56" s="637" t="s">
        <v>463</v>
      </c>
      <c r="S56" s="637" t="s">
        <v>464</v>
      </c>
      <c r="T56" s="637" t="s">
        <v>465</v>
      </c>
      <c r="U56" s="638" t="s">
        <v>466</v>
      </c>
      <c r="V56" s="792" t="s">
        <v>467</v>
      </c>
      <c r="W56" s="793"/>
      <c r="X56" s="794"/>
      <c r="Y56" s="639" t="s">
        <v>468</v>
      </c>
      <c r="Z56" s="507" t="s">
        <v>469</v>
      </c>
      <c r="AA56" s="511"/>
    </row>
    <row r="57" spans="1:27" ht="17.25" thickBot="1">
      <c r="A57" s="574" t="s">
        <v>539</v>
      </c>
      <c r="B57" s="525"/>
      <c r="C57" s="525"/>
      <c r="D57" s="526"/>
      <c r="E57" s="527">
        <v>16</v>
      </c>
      <c r="F57" s="527" t="s">
        <v>9</v>
      </c>
      <c r="G57" s="528">
        <v>7</v>
      </c>
      <c r="H57" s="529">
        <v>8</v>
      </c>
      <c r="I57" s="527" t="s">
        <v>9</v>
      </c>
      <c r="J57" s="527">
        <v>5</v>
      </c>
      <c r="K57" s="530">
        <v>9</v>
      </c>
      <c r="L57" s="531" t="s">
        <v>9</v>
      </c>
      <c r="M57" s="532">
        <v>6</v>
      </c>
      <c r="N57" s="530">
        <v>5</v>
      </c>
      <c r="O57" s="531" t="s">
        <v>9</v>
      </c>
      <c r="P57" s="528">
        <v>11</v>
      </c>
      <c r="Q57" s="515"/>
      <c r="R57" s="590">
        <f>S57+T57+U57</f>
        <v>4</v>
      </c>
      <c r="S57" s="590">
        <v>3</v>
      </c>
      <c r="T57" s="590"/>
      <c r="U57" s="590">
        <v>1</v>
      </c>
      <c r="V57" s="591">
        <f>E57+H57+K57+N57+B57</f>
        <v>38</v>
      </c>
      <c r="W57" s="591" t="s">
        <v>9</v>
      </c>
      <c r="X57" s="591">
        <f>G57+J57+M57+P57+D57</f>
        <v>29</v>
      </c>
      <c r="Y57" s="590">
        <f>S57*2+T57*1</f>
        <v>6</v>
      </c>
      <c r="Z57" s="752">
        <v>2</v>
      </c>
      <c r="AA57" s="511"/>
    </row>
    <row r="58" spans="1:26" ht="16.5" thickBot="1">
      <c r="A58" s="574" t="s">
        <v>205</v>
      </c>
      <c r="B58" s="527">
        <v>7</v>
      </c>
      <c r="C58" s="531" t="s">
        <v>9</v>
      </c>
      <c r="D58" s="532">
        <v>16</v>
      </c>
      <c r="E58" s="543"/>
      <c r="F58" s="525"/>
      <c r="G58" s="526"/>
      <c r="H58" s="527">
        <v>6</v>
      </c>
      <c r="I58" s="527" t="s">
        <v>9</v>
      </c>
      <c r="J58" s="527">
        <v>12</v>
      </c>
      <c r="K58" s="544">
        <v>4</v>
      </c>
      <c r="L58" s="531" t="s">
        <v>9</v>
      </c>
      <c r="M58" s="532">
        <v>5</v>
      </c>
      <c r="N58" s="634">
        <v>3</v>
      </c>
      <c r="O58" s="635" t="s">
        <v>9</v>
      </c>
      <c r="P58" s="636">
        <v>5</v>
      </c>
      <c r="Q58" s="515"/>
      <c r="R58" s="590">
        <f>S58+T58+U58</f>
        <v>4</v>
      </c>
      <c r="S58" s="595"/>
      <c r="T58" s="595"/>
      <c r="U58" s="595">
        <v>4</v>
      </c>
      <c r="V58" s="591">
        <f>E58+H58+K58+N58+B58</f>
        <v>20</v>
      </c>
      <c r="W58" s="591" t="s">
        <v>9</v>
      </c>
      <c r="X58" s="591">
        <f>G58+J58+M58+P58+D58</f>
        <v>38</v>
      </c>
      <c r="Y58" s="590">
        <f>S58*2+T58*1</f>
        <v>0</v>
      </c>
      <c r="Z58" s="753">
        <v>5</v>
      </c>
    </row>
    <row r="59" spans="1:26" ht="16.5" thickBot="1">
      <c r="A59" s="574" t="s">
        <v>104</v>
      </c>
      <c r="B59" s="527">
        <v>5</v>
      </c>
      <c r="C59" s="531" t="s">
        <v>9</v>
      </c>
      <c r="D59" s="532">
        <v>8</v>
      </c>
      <c r="E59" s="544">
        <v>12</v>
      </c>
      <c r="F59" s="527" t="s">
        <v>9</v>
      </c>
      <c r="G59" s="532">
        <v>6</v>
      </c>
      <c r="H59" s="525"/>
      <c r="I59" s="525"/>
      <c r="J59" s="525"/>
      <c r="K59" s="544">
        <v>5</v>
      </c>
      <c r="L59" s="531" t="s">
        <v>9</v>
      </c>
      <c r="M59" s="532">
        <v>5</v>
      </c>
      <c r="N59" s="544">
        <v>6</v>
      </c>
      <c r="O59" s="531" t="s">
        <v>9</v>
      </c>
      <c r="P59" s="528">
        <v>3</v>
      </c>
      <c r="Q59" s="515"/>
      <c r="R59" s="590">
        <f>S59+T59+U59</f>
        <v>4</v>
      </c>
      <c r="S59" s="595">
        <v>2</v>
      </c>
      <c r="T59" s="595">
        <v>1</v>
      </c>
      <c r="U59" s="595">
        <v>1</v>
      </c>
      <c r="V59" s="591">
        <f>E59+H59+K59+N59+B59</f>
        <v>28</v>
      </c>
      <c r="W59" s="591" t="s">
        <v>9</v>
      </c>
      <c r="X59" s="591">
        <f>G59+J59+M59+P59+D59</f>
        <v>22</v>
      </c>
      <c r="Y59" s="590">
        <f>S59*2+T59*1</f>
        <v>5</v>
      </c>
      <c r="Z59" s="754">
        <v>3</v>
      </c>
    </row>
    <row r="60" spans="1:26" ht="16.5" thickBot="1">
      <c r="A60" s="605" t="s">
        <v>105</v>
      </c>
      <c r="B60" s="572">
        <v>6</v>
      </c>
      <c r="C60" s="531" t="s">
        <v>9</v>
      </c>
      <c r="D60" s="552">
        <v>9</v>
      </c>
      <c r="E60" s="553">
        <v>5</v>
      </c>
      <c r="F60" s="527" t="s">
        <v>9</v>
      </c>
      <c r="G60" s="554">
        <v>4</v>
      </c>
      <c r="H60" s="555">
        <v>5</v>
      </c>
      <c r="I60" s="527" t="s">
        <v>9</v>
      </c>
      <c r="J60" s="554">
        <v>5</v>
      </c>
      <c r="K60" s="556"/>
      <c r="L60" s="556"/>
      <c r="M60" s="556"/>
      <c r="N60" s="555">
        <v>5</v>
      </c>
      <c r="O60" s="531" t="s">
        <v>9</v>
      </c>
      <c r="P60" s="557">
        <v>11</v>
      </c>
      <c r="Q60" s="515"/>
      <c r="R60" s="590">
        <f>S60+T60+U60</f>
        <v>4</v>
      </c>
      <c r="S60" s="595">
        <v>1</v>
      </c>
      <c r="T60" s="595">
        <v>1</v>
      </c>
      <c r="U60" s="595">
        <v>2</v>
      </c>
      <c r="V60" s="591">
        <f>E60+H60+K60+N60+B60</f>
        <v>21</v>
      </c>
      <c r="W60" s="591" t="s">
        <v>9</v>
      </c>
      <c r="X60" s="591">
        <f>G60+J60+M60+P60+D60</f>
        <v>29</v>
      </c>
      <c r="Y60" s="590">
        <f>S60*2+T60*1</f>
        <v>3</v>
      </c>
      <c r="Z60" s="753">
        <v>4</v>
      </c>
    </row>
    <row r="61" spans="1:26" ht="16.5" thickBot="1">
      <c r="A61" s="605" t="s">
        <v>200</v>
      </c>
      <c r="B61" s="562">
        <v>12</v>
      </c>
      <c r="C61" s="561" t="s">
        <v>9</v>
      </c>
      <c r="D61" s="562">
        <v>5</v>
      </c>
      <c r="E61" s="563">
        <v>5</v>
      </c>
      <c r="F61" s="564" t="s">
        <v>9</v>
      </c>
      <c r="G61" s="565">
        <v>3</v>
      </c>
      <c r="H61" s="566">
        <v>3</v>
      </c>
      <c r="I61" s="564" t="s">
        <v>9</v>
      </c>
      <c r="J61" s="565">
        <v>6</v>
      </c>
      <c r="K61" s="566">
        <v>11</v>
      </c>
      <c r="L61" s="567" t="s">
        <v>9</v>
      </c>
      <c r="M61" s="565">
        <v>5</v>
      </c>
      <c r="N61" s="568"/>
      <c r="O61" s="568"/>
      <c r="P61" s="569"/>
      <c r="Q61" s="515"/>
      <c r="R61" s="590">
        <f>S61+T61+U61</f>
        <v>4</v>
      </c>
      <c r="S61" s="595">
        <v>3</v>
      </c>
      <c r="T61" s="595"/>
      <c r="U61" s="595">
        <v>1</v>
      </c>
      <c r="V61" s="591">
        <f>E61+H61+K61+N61+B61</f>
        <v>31</v>
      </c>
      <c r="W61" s="591" t="s">
        <v>9</v>
      </c>
      <c r="X61" s="591">
        <f>G61+J61+M61+P61+D61</f>
        <v>19</v>
      </c>
      <c r="Y61" s="590">
        <f>S61*2+T61*1</f>
        <v>6</v>
      </c>
      <c r="Z61" s="753">
        <v>1</v>
      </c>
    </row>
    <row r="65" ht="15.75" thickBot="1"/>
    <row r="66" spans="1:27" ht="49.5" customHeight="1" thickBot="1">
      <c r="A66" s="603" t="s">
        <v>510</v>
      </c>
      <c r="B66" s="789" t="s">
        <v>194</v>
      </c>
      <c r="C66" s="790"/>
      <c r="D66" s="791"/>
      <c r="E66" s="789" t="s">
        <v>192</v>
      </c>
      <c r="F66" s="790"/>
      <c r="G66" s="791"/>
      <c r="H66" s="789" t="s">
        <v>195</v>
      </c>
      <c r="I66" s="790"/>
      <c r="J66" s="791"/>
      <c r="K66" s="807"/>
      <c r="L66" s="807"/>
      <c r="M66" s="807"/>
      <c r="N66" s="807"/>
      <c r="O66" s="807"/>
      <c r="P66" s="807"/>
      <c r="Q66" s="515"/>
      <c r="R66" s="507" t="s">
        <v>463</v>
      </c>
      <c r="S66" s="507" t="s">
        <v>464</v>
      </c>
      <c r="T66" s="507" t="s">
        <v>465</v>
      </c>
      <c r="U66" s="508" t="s">
        <v>466</v>
      </c>
      <c r="V66" s="804" t="s">
        <v>467</v>
      </c>
      <c r="W66" s="805"/>
      <c r="X66" s="806"/>
      <c r="Y66" s="509" t="s">
        <v>468</v>
      </c>
      <c r="Z66" s="507" t="s">
        <v>469</v>
      </c>
      <c r="AA66" s="511"/>
    </row>
    <row r="67" spans="1:27" ht="16.5">
      <c r="A67" s="573"/>
      <c r="B67" s="517"/>
      <c r="C67" s="517"/>
      <c r="D67" s="518"/>
      <c r="E67" s="539"/>
      <c r="F67" s="539" t="s">
        <v>9</v>
      </c>
      <c r="G67" s="539"/>
      <c r="H67" s="644">
        <v>15</v>
      </c>
      <c r="I67" s="539" t="s">
        <v>9</v>
      </c>
      <c r="J67" s="643">
        <v>14</v>
      </c>
      <c r="K67" s="541"/>
      <c r="L67" s="541"/>
      <c r="M67" s="539"/>
      <c r="N67" s="541"/>
      <c r="O67" s="541"/>
      <c r="P67" s="539"/>
      <c r="Q67" s="515"/>
      <c r="R67" s="512"/>
      <c r="S67" s="516"/>
      <c r="T67" s="516"/>
      <c r="U67" s="516"/>
      <c r="V67" s="513"/>
      <c r="W67" s="513"/>
      <c r="X67" s="513"/>
      <c r="Y67" s="512"/>
      <c r="Z67" s="514"/>
      <c r="AA67" s="511"/>
    </row>
    <row r="68" spans="1:27" ht="17.25" thickBot="1">
      <c r="A68" s="574" t="s">
        <v>194</v>
      </c>
      <c r="B68" s="525"/>
      <c r="C68" s="525"/>
      <c r="D68" s="526"/>
      <c r="E68" s="527"/>
      <c r="F68" s="527" t="s">
        <v>9</v>
      </c>
      <c r="G68" s="527"/>
      <c r="H68" s="544"/>
      <c r="I68" s="527" t="s">
        <v>9</v>
      </c>
      <c r="J68" s="532"/>
      <c r="K68" s="541"/>
      <c r="L68" s="541"/>
      <c r="M68" s="539"/>
      <c r="N68" s="541"/>
      <c r="O68" s="541"/>
      <c r="P68" s="539"/>
      <c r="Q68" s="515"/>
      <c r="R68" s="590">
        <f>S68+T68+U68</f>
        <v>1</v>
      </c>
      <c r="S68" s="590">
        <v>1</v>
      </c>
      <c r="T68" s="590"/>
      <c r="U68" s="590"/>
      <c r="V68" s="591">
        <f>B67+E67+H67+K67+N67+N68+K68+H68+E68+B68</f>
        <v>15</v>
      </c>
      <c r="W68" s="591" t="s">
        <v>9</v>
      </c>
      <c r="X68" s="591">
        <f>D67+G67+J67+M67+P67+P68+M68+J68+G68+D68</f>
        <v>14</v>
      </c>
      <c r="Y68" s="590">
        <f>S68*2+T68*1</f>
        <v>2</v>
      </c>
      <c r="Z68" s="514"/>
      <c r="AA68" s="511"/>
    </row>
    <row r="69" spans="1:25" ht="15.75">
      <c r="A69" s="573"/>
      <c r="B69" s="538"/>
      <c r="C69" s="533" t="s">
        <v>9</v>
      </c>
      <c r="D69" s="534"/>
      <c r="E69" s="535"/>
      <c r="F69" s="536"/>
      <c r="G69" s="537"/>
      <c r="H69" s="539">
        <v>7</v>
      </c>
      <c r="I69" s="539" t="s">
        <v>9</v>
      </c>
      <c r="J69" s="643">
        <v>5</v>
      </c>
      <c r="K69" s="539"/>
      <c r="L69" s="541"/>
      <c r="M69" s="539"/>
      <c r="N69" s="541"/>
      <c r="O69" s="541"/>
      <c r="P69" s="539"/>
      <c r="Q69" s="515"/>
      <c r="R69" s="592"/>
      <c r="S69" s="593"/>
      <c r="T69" s="593"/>
      <c r="U69" s="593"/>
      <c r="V69" s="594"/>
      <c r="W69" s="594"/>
      <c r="X69" s="594"/>
      <c r="Y69" s="592"/>
    </row>
    <row r="70" spans="1:25" ht="16.5" thickBot="1">
      <c r="A70" s="574" t="s">
        <v>192</v>
      </c>
      <c r="B70" s="527"/>
      <c r="C70" s="531" t="s">
        <v>9</v>
      </c>
      <c r="D70" s="532"/>
      <c r="E70" s="543"/>
      <c r="F70" s="525"/>
      <c r="G70" s="526"/>
      <c r="H70" s="527"/>
      <c r="I70" s="527" t="s">
        <v>9</v>
      </c>
      <c r="J70" s="532"/>
      <c r="K70" s="539"/>
      <c r="L70" s="541"/>
      <c r="M70" s="539"/>
      <c r="N70" s="541"/>
      <c r="O70" s="541"/>
      <c r="P70" s="539"/>
      <c r="Q70" s="515"/>
      <c r="R70" s="590">
        <f>S70+T70+U70</f>
        <v>1</v>
      </c>
      <c r="S70" s="595">
        <v>1</v>
      </c>
      <c r="T70" s="595"/>
      <c r="U70" s="595"/>
      <c r="V70" s="591">
        <f>B69+E69+H69+K69+N69+N70+K70+H70+E70+B70</f>
        <v>7</v>
      </c>
      <c r="W70" s="591" t="s">
        <v>9</v>
      </c>
      <c r="X70" s="591">
        <f>D69+G69+J69+M69+P69+P70+M70+J70+G70+D70</f>
        <v>5</v>
      </c>
      <c r="Y70" s="590">
        <f>S70*2+T70*1</f>
        <v>2</v>
      </c>
    </row>
    <row r="71" spans="1:25" ht="15.75">
      <c r="A71" s="786"/>
      <c r="B71" s="538">
        <v>14</v>
      </c>
      <c r="C71" s="533" t="s">
        <v>9</v>
      </c>
      <c r="D71" s="534">
        <v>15</v>
      </c>
      <c r="E71" s="540">
        <v>5</v>
      </c>
      <c r="F71" s="538" t="s">
        <v>9</v>
      </c>
      <c r="G71" s="534">
        <v>7</v>
      </c>
      <c r="H71" s="536"/>
      <c r="I71" s="536"/>
      <c r="J71" s="537"/>
      <c r="K71" s="539"/>
      <c r="L71" s="541"/>
      <c r="M71" s="539"/>
      <c r="N71" s="539"/>
      <c r="O71" s="541"/>
      <c r="P71" s="539"/>
      <c r="Q71" s="515"/>
      <c r="R71" s="592"/>
      <c r="S71" s="593"/>
      <c r="T71" s="593"/>
      <c r="U71" s="593"/>
      <c r="V71" s="594"/>
      <c r="W71" s="594"/>
      <c r="X71" s="594"/>
      <c r="Y71" s="592"/>
    </row>
    <row r="72" spans="1:25" ht="16.5" thickBot="1">
      <c r="A72" s="785" t="s">
        <v>195</v>
      </c>
      <c r="B72" s="527"/>
      <c r="C72" s="531" t="s">
        <v>9</v>
      </c>
      <c r="D72" s="532"/>
      <c r="E72" s="544"/>
      <c r="F72" s="527" t="s">
        <v>9</v>
      </c>
      <c r="G72" s="532"/>
      <c r="H72" s="525"/>
      <c r="I72" s="525"/>
      <c r="J72" s="526"/>
      <c r="K72" s="539"/>
      <c r="L72" s="541"/>
      <c r="M72" s="539"/>
      <c r="N72" s="539"/>
      <c r="O72" s="541"/>
      <c r="P72" s="539"/>
      <c r="Q72" s="515"/>
      <c r="R72" s="590">
        <f>S72+T72+U72</f>
        <v>2</v>
      </c>
      <c r="S72" s="595"/>
      <c r="T72" s="595"/>
      <c r="U72" s="595">
        <v>2</v>
      </c>
      <c r="V72" s="591">
        <f>B71+E71+H71+K71+N71+N72+K72+H72+E72+B72</f>
        <v>19</v>
      </c>
      <c r="W72" s="591" t="s">
        <v>9</v>
      </c>
      <c r="X72" s="591">
        <f>D71+G71+J71+M71+P71+P72+M72+J72+G72+D72</f>
        <v>22</v>
      </c>
      <c r="Y72" s="590">
        <f>S72*2+T72*1</f>
        <v>0</v>
      </c>
    </row>
    <row r="73" ht="13.5" thickBot="1">
      <c r="A73" s="784"/>
    </row>
    <row r="74" spans="1:27" ht="49.5" customHeight="1" thickBot="1">
      <c r="A74" s="603" t="s">
        <v>511</v>
      </c>
      <c r="B74" s="789" t="s">
        <v>199</v>
      </c>
      <c r="C74" s="790"/>
      <c r="D74" s="791"/>
      <c r="E74" s="789" t="s">
        <v>196</v>
      </c>
      <c r="F74" s="790"/>
      <c r="G74" s="791"/>
      <c r="H74" s="789" t="s">
        <v>193</v>
      </c>
      <c r="I74" s="790"/>
      <c r="J74" s="791"/>
      <c r="K74" s="807"/>
      <c r="L74" s="807"/>
      <c r="M74" s="807"/>
      <c r="N74" s="807"/>
      <c r="O74" s="807"/>
      <c r="P74" s="807"/>
      <c r="Q74" s="515"/>
      <c r="R74" s="507" t="s">
        <v>463</v>
      </c>
      <c r="S74" s="507" t="s">
        <v>464</v>
      </c>
      <c r="T74" s="507" t="s">
        <v>465</v>
      </c>
      <c r="U74" s="508" t="s">
        <v>466</v>
      </c>
      <c r="V74" s="804" t="s">
        <v>467</v>
      </c>
      <c r="W74" s="805"/>
      <c r="X74" s="806"/>
      <c r="Y74" s="509" t="s">
        <v>468</v>
      </c>
      <c r="Z74" s="507" t="s">
        <v>469</v>
      </c>
      <c r="AA74" s="511"/>
    </row>
    <row r="75" spans="1:27" ht="16.5">
      <c r="A75" s="573"/>
      <c r="B75" s="517"/>
      <c r="C75" s="517"/>
      <c r="D75" s="518"/>
      <c r="E75" s="539">
        <v>5</v>
      </c>
      <c r="F75" s="539" t="s">
        <v>9</v>
      </c>
      <c r="G75" s="539">
        <v>3</v>
      </c>
      <c r="H75" s="644"/>
      <c r="I75" s="539" t="s">
        <v>9</v>
      </c>
      <c r="J75" s="643"/>
      <c r="K75" s="541"/>
      <c r="L75" s="541"/>
      <c r="M75" s="539"/>
      <c r="N75" s="541"/>
      <c r="O75" s="541"/>
      <c r="P75" s="539"/>
      <c r="Q75" s="515"/>
      <c r="R75" s="512"/>
      <c r="S75" s="516"/>
      <c r="T75" s="516"/>
      <c r="U75" s="516"/>
      <c r="V75" s="513"/>
      <c r="W75" s="513"/>
      <c r="X75" s="513"/>
      <c r="Y75" s="512"/>
      <c r="Z75" s="514"/>
      <c r="AA75" s="511"/>
    </row>
    <row r="76" spans="1:27" ht="17.25" thickBot="1">
      <c r="A76" s="574" t="s">
        <v>199</v>
      </c>
      <c r="B76" s="525"/>
      <c r="C76" s="525"/>
      <c r="D76" s="526"/>
      <c r="E76" s="527"/>
      <c r="F76" s="527" t="s">
        <v>9</v>
      </c>
      <c r="G76" s="527"/>
      <c r="H76" s="544"/>
      <c r="I76" s="527" t="s">
        <v>9</v>
      </c>
      <c r="J76" s="532"/>
      <c r="K76" s="541"/>
      <c r="L76" s="541"/>
      <c r="M76" s="539"/>
      <c r="N76" s="541"/>
      <c r="O76" s="541"/>
      <c r="P76" s="539"/>
      <c r="Q76" s="515"/>
      <c r="R76" s="590">
        <f>S76+T76+U76</f>
        <v>1</v>
      </c>
      <c r="S76" s="590">
        <v>1</v>
      </c>
      <c r="T76" s="590"/>
      <c r="U76" s="590"/>
      <c r="V76" s="591">
        <f>B75+E75+H75+K75+N75+N76+K76+H76+E76+B76</f>
        <v>5</v>
      </c>
      <c r="W76" s="591" t="s">
        <v>9</v>
      </c>
      <c r="X76" s="591">
        <f>D75+G75+J75+M75+P75+P76+M76+J76+G76+D76</f>
        <v>3</v>
      </c>
      <c r="Y76" s="590">
        <f>S76*2+T76*1</f>
        <v>2</v>
      </c>
      <c r="Z76" s="514"/>
      <c r="AA76" s="511"/>
    </row>
    <row r="77" spans="1:25" ht="15.75">
      <c r="A77" s="573"/>
      <c r="B77" s="538">
        <v>3</v>
      </c>
      <c r="C77" s="533" t="s">
        <v>9</v>
      </c>
      <c r="D77" s="534">
        <v>5</v>
      </c>
      <c r="E77" s="535"/>
      <c r="F77" s="536"/>
      <c r="G77" s="537"/>
      <c r="H77" s="539">
        <v>3</v>
      </c>
      <c r="I77" s="539" t="s">
        <v>9</v>
      </c>
      <c r="J77" s="643">
        <v>7</v>
      </c>
      <c r="K77" s="539"/>
      <c r="L77" s="541"/>
      <c r="M77" s="539"/>
      <c r="N77" s="541"/>
      <c r="O77" s="541"/>
      <c r="P77" s="539"/>
      <c r="Q77" s="515"/>
      <c r="R77" s="592"/>
      <c r="S77" s="593"/>
      <c r="T77" s="593"/>
      <c r="U77" s="593"/>
      <c r="V77" s="594"/>
      <c r="W77" s="594"/>
      <c r="X77" s="594"/>
      <c r="Y77" s="592"/>
    </row>
    <row r="78" spans="1:25" ht="16.5" thickBot="1">
      <c r="A78" s="574" t="s">
        <v>196</v>
      </c>
      <c r="B78" s="527"/>
      <c r="C78" s="531" t="s">
        <v>9</v>
      </c>
      <c r="D78" s="532"/>
      <c r="E78" s="543"/>
      <c r="F78" s="525"/>
      <c r="G78" s="526"/>
      <c r="H78" s="527"/>
      <c r="I78" s="527" t="s">
        <v>9</v>
      </c>
      <c r="J78" s="532"/>
      <c r="K78" s="539"/>
      <c r="L78" s="541"/>
      <c r="M78" s="539"/>
      <c r="N78" s="541"/>
      <c r="O78" s="541"/>
      <c r="P78" s="539"/>
      <c r="Q78" s="515"/>
      <c r="R78" s="590">
        <f>S78+T78+U78</f>
        <v>2</v>
      </c>
      <c r="S78" s="595"/>
      <c r="T78" s="595"/>
      <c r="U78" s="595">
        <v>2</v>
      </c>
      <c r="V78" s="591">
        <f>B77+E77+H77+K77+N77+N78+K78+H78+E78+B78</f>
        <v>6</v>
      </c>
      <c r="W78" s="591" t="s">
        <v>9</v>
      </c>
      <c r="X78" s="591">
        <f>D77+G77+J77+M77+P77+P78+M78+J78+G78+D78</f>
        <v>12</v>
      </c>
      <c r="Y78" s="590">
        <f>S78*2+T78*1</f>
        <v>0</v>
      </c>
    </row>
    <row r="79" spans="1:25" ht="15.75">
      <c r="A79" s="573"/>
      <c r="B79" s="538"/>
      <c r="C79" s="533" t="s">
        <v>9</v>
      </c>
      <c r="D79" s="534"/>
      <c r="E79" s="540">
        <v>7</v>
      </c>
      <c r="F79" s="538" t="s">
        <v>9</v>
      </c>
      <c r="G79" s="534">
        <v>3</v>
      </c>
      <c r="H79" s="536"/>
      <c r="I79" s="536"/>
      <c r="J79" s="537"/>
      <c r="K79" s="539"/>
      <c r="L79" s="541"/>
      <c r="M79" s="539"/>
      <c r="N79" s="539"/>
      <c r="O79" s="541"/>
      <c r="P79" s="539"/>
      <c r="Q79" s="515"/>
      <c r="R79" s="592"/>
      <c r="S79" s="593"/>
      <c r="T79" s="593"/>
      <c r="U79" s="593"/>
      <c r="V79" s="594"/>
      <c r="W79" s="594"/>
      <c r="X79" s="594"/>
      <c r="Y79" s="592"/>
    </row>
    <row r="80" spans="1:25" ht="16.5" thickBot="1">
      <c r="A80" s="574" t="s">
        <v>193</v>
      </c>
      <c r="B80" s="527"/>
      <c r="C80" s="531" t="s">
        <v>9</v>
      </c>
      <c r="D80" s="532"/>
      <c r="E80" s="544"/>
      <c r="F80" s="527" t="s">
        <v>9</v>
      </c>
      <c r="G80" s="532"/>
      <c r="H80" s="525"/>
      <c r="I80" s="525"/>
      <c r="J80" s="526"/>
      <c r="K80" s="539"/>
      <c r="L80" s="541"/>
      <c r="M80" s="539"/>
      <c r="N80" s="539"/>
      <c r="O80" s="541"/>
      <c r="P80" s="539"/>
      <c r="Q80" s="515"/>
      <c r="R80" s="590">
        <f>S80+T80+U80</f>
        <v>1</v>
      </c>
      <c r="S80" s="595">
        <v>1</v>
      </c>
      <c r="T80" s="595"/>
      <c r="U80" s="595"/>
      <c r="V80" s="591">
        <f>B79+E79+H79+K79+N79+N80+K80+H80+E80+B80</f>
        <v>7</v>
      </c>
      <c r="W80" s="591" t="s">
        <v>9</v>
      </c>
      <c r="X80" s="591">
        <f>D79+G79+J79+M79+P79+P80+M80+J80+G80+D80</f>
        <v>3</v>
      </c>
      <c r="Y80" s="590">
        <f>S80*2+T80*1</f>
        <v>2</v>
      </c>
    </row>
    <row r="81" ht="15.75" thickBot="1"/>
    <row r="82" spans="1:27" ht="49.5" customHeight="1" thickBot="1">
      <c r="A82" s="603" t="s">
        <v>512</v>
      </c>
      <c r="B82" s="789" t="s">
        <v>191</v>
      </c>
      <c r="C82" s="790"/>
      <c r="D82" s="791"/>
      <c r="E82" s="789" t="s">
        <v>197</v>
      </c>
      <c r="F82" s="790"/>
      <c r="G82" s="791"/>
      <c r="H82" s="789" t="s">
        <v>103</v>
      </c>
      <c r="I82" s="790"/>
      <c r="J82" s="791"/>
      <c r="K82" s="807"/>
      <c r="L82" s="807"/>
      <c r="M82" s="807"/>
      <c r="N82" s="807"/>
      <c r="O82" s="807"/>
      <c r="P82" s="807"/>
      <c r="Q82" s="515"/>
      <c r="R82" s="507" t="s">
        <v>463</v>
      </c>
      <c r="S82" s="507" t="s">
        <v>464</v>
      </c>
      <c r="T82" s="507" t="s">
        <v>465</v>
      </c>
      <c r="U82" s="508" t="s">
        <v>466</v>
      </c>
      <c r="V82" s="804" t="s">
        <v>467</v>
      </c>
      <c r="W82" s="805"/>
      <c r="X82" s="806"/>
      <c r="Y82" s="509" t="s">
        <v>468</v>
      </c>
      <c r="Z82" s="507" t="s">
        <v>469</v>
      </c>
      <c r="AA82" s="511"/>
    </row>
    <row r="83" spans="1:27" ht="16.5">
      <c r="A83" s="573"/>
      <c r="B83" s="517"/>
      <c r="C83" s="517"/>
      <c r="D83" s="518"/>
      <c r="E83" s="539">
        <v>12</v>
      </c>
      <c r="F83" s="539" t="s">
        <v>9</v>
      </c>
      <c r="G83" s="539">
        <v>2</v>
      </c>
      <c r="H83" s="644">
        <v>10</v>
      </c>
      <c r="I83" s="539" t="s">
        <v>9</v>
      </c>
      <c r="J83" s="643">
        <v>5</v>
      </c>
      <c r="K83" s="541"/>
      <c r="L83" s="541"/>
      <c r="M83" s="539"/>
      <c r="N83" s="541"/>
      <c r="O83" s="541"/>
      <c r="P83" s="539"/>
      <c r="Q83" s="515"/>
      <c r="R83" s="512"/>
      <c r="S83" s="516"/>
      <c r="T83" s="516"/>
      <c r="U83" s="516"/>
      <c r="V83" s="513"/>
      <c r="W83" s="513"/>
      <c r="X83" s="513"/>
      <c r="Y83" s="512"/>
      <c r="Z83" s="514"/>
      <c r="AA83" s="511"/>
    </row>
    <row r="84" spans="1:27" ht="17.25" thickBot="1">
      <c r="A84" s="574" t="s">
        <v>191</v>
      </c>
      <c r="B84" s="525"/>
      <c r="C84" s="525"/>
      <c r="D84" s="526"/>
      <c r="E84" s="527"/>
      <c r="F84" s="527" t="s">
        <v>9</v>
      </c>
      <c r="G84" s="527"/>
      <c r="H84" s="544">
        <v>11</v>
      </c>
      <c r="I84" s="527" t="s">
        <v>9</v>
      </c>
      <c r="J84" s="532">
        <v>8</v>
      </c>
      <c r="K84" s="541"/>
      <c r="L84" s="541"/>
      <c r="M84" s="539"/>
      <c r="N84" s="541"/>
      <c r="O84" s="541"/>
      <c r="P84" s="539"/>
      <c r="Q84" s="515"/>
      <c r="R84" s="590">
        <f>S84+T84+U84</f>
        <v>2</v>
      </c>
      <c r="S84" s="590">
        <v>2</v>
      </c>
      <c r="T84" s="590"/>
      <c r="U84" s="590"/>
      <c r="V84" s="591">
        <f>B83+E83+H83+K83+N83+N84+K84+H84+E84+B84</f>
        <v>33</v>
      </c>
      <c r="W84" s="591" t="s">
        <v>9</v>
      </c>
      <c r="X84" s="591">
        <f>D83+G83+J83+M83+P83+P84+M84+J84+G84+D84</f>
        <v>15</v>
      </c>
      <c r="Y84" s="590">
        <f>S84*2+T84*1</f>
        <v>4</v>
      </c>
      <c r="Z84" s="514"/>
      <c r="AA84" s="511"/>
    </row>
    <row r="85" spans="1:25" ht="15.75">
      <c r="A85" s="573"/>
      <c r="B85" s="538">
        <v>2</v>
      </c>
      <c r="C85" s="533" t="s">
        <v>9</v>
      </c>
      <c r="D85" s="534">
        <v>12</v>
      </c>
      <c r="E85" s="535"/>
      <c r="F85" s="536"/>
      <c r="G85" s="537"/>
      <c r="H85" s="539">
        <v>8</v>
      </c>
      <c r="I85" s="539" t="s">
        <v>9</v>
      </c>
      <c r="J85" s="643">
        <v>5</v>
      </c>
      <c r="K85" s="539"/>
      <c r="L85" s="541"/>
      <c r="M85" s="539"/>
      <c r="N85" s="541"/>
      <c r="O85" s="541"/>
      <c r="P85" s="539"/>
      <c r="Q85" s="515"/>
      <c r="R85" s="592"/>
      <c r="S85" s="593"/>
      <c r="T85" s="593"/>
      <c r="U85" s="593"/>
      <c r="V85" s="594"/>
      <c r="W85" s="594"/>
      <c r="X85" s="594"/>
      <c r="Y85" s="592"/>
    </row>
    <row r="86" spans="1:25" ht="16.5" thickBot="1">
      <c r="A86" s="574" t="s">
        <v>197</v>
      </c>
      <c r="B86" s="527"/>
      <c r="C86" s="531" t="s">
        <v>9</v>
      </c>
      <c r="D86" s="532"/>
      <c r="E86" s="543"/>
      <c r="F86" s="525"/>
      <c r="G86" s="526"/>
      <c r="H86" s="527">
        <v>5</v>
      </c>
      <c r="I86" s="527" t="s">
        <v>9</v>
      </c>
      <c r="J86" s="532">
        <v>7</v>
      </c>
      <c r="K86" s="539"/>
      <c r="L86" s="541"/>
      <c r="M86" s="539"/>
      <c r="N86" s="541"/>
      <c r="O86" s="541"/>
      <c r="P86" s="539"/>
      <c r="Q86" s="515"/>
      <c r="R86" s="590">
        <f>S86+T86+U86</f>
        <v>3</v>
      </c>
      <c r="S86" s="595">
        <v>1</v>
      </c>
      <c r="T86" s="595"/>
      <c r="U86" s="595">
        <v>2</v>
      </c>
      <c r="V86" s="591">
        <f>B85+E85+H85+K85+N85+N86+K86+H86+E86+B86</f>
        <v>15</v>
      </c>
      <c r="W86" s="591" t="s">
        <v>9</v>
      </c>
      <c r="X86" s="591">
        <f>D85+G85+J85+M85+P85+P86+M86+J86+G86+D86</f>
        <v>24</v>
      </c>
      <c r="Y86" s="590">
        <f>S86*2+T86*1</f>
        <v>2</v>
      </c>
    </row>
    <row r="87" spans="1:25" ht="15.75">
      <c r="A87" s="573"/>
      <c r="B87" s="538">
        <v>5</v>
      </c>
      <c r="C87" s="533" t="s">
        <v>9</v>
      </c>
      <c r="D87" s="534">
        <v>10</v>
      </c>
      <c r="E87" s="540">
        <v>5</v>
      </c>
      <c r="F87" s="538" t="s">
        <v>9</v>
      </c>
      <c r="G87" s="534">
        <v>8</v>
      </c>
      <c r="H87" s="536"/>
      <c r="I87" s="536"/>
      <c r="J87" s="537"/>
      <c r="K87" s="539"/>
      <c r="L87" s="541"/>
      <c r="M87" s="539"/>
      <c r="N87" s="539"/>
      <c r="O87" s="541"/>
      <c r="P87" s="539"/>
      <c r="Q87" s="515"/>
      <c r="R87" s="592"/>
      <c r="S87" s="593"/>
      <c r="T87" s="593"/>
      <c r="U87" s="593"/>
      <c r="V87" s="594"/>
      <c r="W87" s="594"/>
      <c r="X87" s="594"/>
      <c r="Y87" s="592"/>
    </row>
    <row r="88" spans="1:25" ht="16.5" thickBot="1">
      <c r="A88" s="574" t="s">
        <v>103</v>
      </c>
      <c r="B88" s="527">
        <v>8</v>
      </c>
      <c r="C88" s="531" t="s">
        <v>9</v>
      </c>
      <c r="D88" s="532">
        <v>11</v>
      </c>
      <c r="E88" s="544">
        <v>7</v>
      </c>
      <c r="F88" s="527" t="s">
        <v>9</v>
      </c>
      <c r="G88" s="532">
        <v>5</v>
      </c>
      <c r="H88" s="525"/>
      <c r="I88" s="525"/>
      <c r="J88" s="526"/>
      <c r="K88" s="539"/>
      <c r="L88" s="541"/>
      <c r="M88" s="539"/>
      <c r="N88" s="539"/>
      <c r="O88" s="541"/>
      <c r="P88" s="539"/>
      <c r="Q88" s="515"/>
      <c r="R88" s="590">
        <f>S88+T88+U88</f>
        <v>4</v>
      </c>
      <c r="S88" s="595">
        <v>1</v>
      </c>
      <c r="T88" s="595"/>
      <c r="U88" s="595">
        <v>3</v>
      </c>
      <c r="V88" s="591">
        <f>B87+E87+H87+K87+N87+N88+K88+H88+E88+B88</f>
        <v>25</v>
      </c>
      <c r="W88" s="591" t="s">
        <v>9</v>
      </c>
      <c r="X88" s="591">
        <f>D87+G87+J87+M87+P87+P88+M88+J88+G88+D88</f>
        <v>34</v>
      </c>
      <c r="Y88" s="590">
        <f>S88*2+T88*1</f>
        <v>2</v>
      </c>
    </row>
    <row r="89" ht="15.75" thickBot="1"/>
    <row r="90" spans="1:27" ht="49.5" customHeight="1" thickBot="1">
      <c r="A90" s="603" t="s">
        <v>513</v>
      </c>
      <c r="B90" s="789" t="s">
        <v>171</v>
      </c>
      <c r="C90" s="790"/>
      <c r="D90" s="791"/>
      <c r="E90" s="789" t="s">
        <v>200</v>
      </c>
      <c r="F90" s="790"/>
      <c r="G90" s="791"/>
      <c r="H90" s="789" t="s">
        <v>539</v>
      </c>
      <c r="I90" s="790"/>
      <c r="J90" s="791"/>
      <c r="K90" s="807"/>
      <c r="L90" s="807"/>
      <c r="M90" s="807"/>
      <c r="N90" s="807"/>
      <c r="O90" s="807"/>
      <c r="P90" s="807"/>
      <c r="Q90" s="515"/>
      <c r="R90" s="507" t="s">
        <v>463</v>
      </c>
      <c r="S90" s="507" t="s">
        <v>464</v>
      </c>
      <c r="T90" s="507" t="s">
        <v>465</v>
      </c>
      <c r="U90" s="508" t="s">
        <v>466</v>
      </c>
      <c r="V90" s="804" t="s">
        <v>467</v>
      </c>
      <c r="W90" s="805"/>
      <c r="X90" s="806"/>
      <c r="Y90" s="509" t="s">
        <v>468</v>
      </c>
      <c r="Z90" s="507" t="s">
        <v>469</v>
      </c>
      <c r="AA90" s="511"/>
    </row>
    <row r="91" spans="1:27" ht="16.5">
      <c r="A91" s="573"/>
      <c r="B91" s="517"/>
      <c r="C91" s="517"/>
      <c r="D91" s="518"/>
      <c r="E91" s="539">
        <v>6</v>
      </c>
      <c r="F91" s="539" t="s">
        <v>9</v>
      </c>
      <c r="G91" s="539">
        <v>5</v>
      </c>
      <c r="H91" s="644">
        <v>2</v>
      </c>
      <c r="I91" s="539" t="s">
        <v>9</v>
      </c>
      <c r="J91" s="643">
        <v>7</v>
      </c>
      <c r="K91" s="541"/>
      <c r="L91" s="541"/>
      <c r="M91" s="539"/>
      <c r="N91" s="541"/>
      <c r="O91" s="541"/>
      <c r="P91" s="539"/>
      <c r="Q91" s="515"/>
      <c r="R91" s="512"/>
      <c r="S91" s="516"/>
      <c r="T91" s="516"/>
      <c r="U91" s="516"/>
      <c r="V91" s="513"/>
      <c r="W91" s="513"/>
      <c r="X91" s="513"/>
      <c r="Y91" s="512"/>
      <c r="Z91" s="514"/>
      <c r="AA91" s="511"/>
    </row>
    <row r="92" spans="1:27" ht="17.25" thickBot="1">
      <c r="A92" s="574" t="s">
        <v>171</v>
      </c>
      <c r="B92" s="525"/>
      <c r="C92" s="525"/>
      <c r="D92" s="526"/>
      <c r="E92" s="527"/>
      <c r="F92" s="527" t="s">
        <v>9</v>
      </c>
      <c r="G92" s="527"/>
      <c r="H92" s="544"/>
      <c r="I92" s="527" t="s">
        <v>9</v>
      </c>
      <c r="J92" s="532"/>
      <c r="K92" s="541"/>
      <c r="L92" s="541"/>
      <c r="M92" s="539"/>
      <c r="N92" s="541"/>
      <c r="O92" s="541"/>
      <c r="P92" s="539"/>
      <c r="Q92" s="515"/>
      <c r="R92" s="590">
        <f>S92+T92+U92</f>
        <v>2</v>
      </c>
      <c r="S92" s="590">
        <v>1</v>
      </c>
      <c r="T92" s="590"/>
      <c r="U92" s="590">
        <v>1</v>
      </c>
      <c r="V92" s="591">
        <f>B91+E91+H91+K91+N91+N92+K92+H92+E92+B92</f>
        <v>8</v>
      </c>
      <c r="W92" s="591" t="s">
        <v>9</v>
      </c>
      <c r="X92" s="591">
        <f>D91+G91+J91+M91+P91+P92+M92+J92+G92+D92</f>
        <v>12</v>
      </c>
      <c r="Y92" s="590">
        <f>S92*2+T92*1</f>
        <v>2</v>
      </c>
      <c r="Z92" s="514"/>
      <c r="AA92" s="511"/>
    </row>
    <row r="93" spans="1:25" ht="15.75">
      <c r="A93" s="573"/>
      <c r="B93" s="538"/>
      <c r="C93" s="533" t="s">
        <v>9</v>
      </c>
      <c r="D93" s="534"/>
      <c r="E93" s="535"/>
      <c r="F93" s="536"/>
      <c r="G93" s="537"/>
      <c r="H93" s="539"/>
      <c r="I93" s="539" t="s">
        <v>9</v>
      </c>
      <c r="J93" s="643"/>
      <c r="K93" s="539"/>
      <c r="L93" s="541"/>
      <c r="M93" s="539"/>
      <c r="N93" s="541"/>
      <c r="O93" s="541"/>
      <c r="P93" s="539"/>
      <c r="Q93" s="515"/>
      <c r="R93" s="592"/>
      <c r="S93" s="593"/>
      <c r="T93" s="593"/>
      <c r="U93" s="593"/>
      <c r="V93" s="594"/>
      <c r="W93" s="594"/>
      <c r="X93" s="594"/>
      <c r="Y93" s="592"/>
    </row>
    <row r="94" spans="1:25" ht="16.5" thickBot="1">
      <c r="A94" s="574" t="s">
        <v>200</v>
      </c>
      <c r="B94" s="527">
        <v>5</v>
      </c>
      <c r="C94" s="531" t="s">
        <v>9</v>
      </c>
      <c r="D94" s="532">
        <v>6</v>
      </c>
      <c r="E94" s="543"/>
      <c r="F94" s="525"/>
      <c r="G94" s="526"/>
      <c r="H94" s="527"/>
      <c r="I94" s="527" t="s">
        <v>9</v>
      </c>
      <c r="J94" s="532"/>
      <c r="K94" s="539"/>
      <c r="L94" s="541"/>
      <c r="M94" s="539"/>
      <c r="N94" s="541"/>
      <c r="O94" s="541"/>
      <c r="P94" s="539"/>
      <c r="Q94" s="515"/>
      <c r="R94" s="590">
        <f>S94+T94+U94</f>
        <v>1</v>
      </c>
      <c r="S94" s="595"/>
      <c r="T94" s="595"/>
      <c r="U94" s="595">
        <v>1</v>
      </c>
      <c r="V94" s="591">
        <f>B93+E93+H93+K93+N93+N94+K94+H94+E94+B94</f>
        <v>5</v>
      </c>
      <c r="W94" s="591" t="s">
        <v>9</v>
      </c>
      <c r="X94" s="591">
        <f>D93+G93+J93+M93+P93+P94+M94+J94+G94+D94</f>
        <v>6</v>
      </c>
      <c r="Y94" s="590">
        <f>S94*2+T94*1</f>
        <v>0</v>
      </c>
    </row>
    <row r="95" spans="1:25" ht="15.75">
      <c r="A95" s="573"/>
      <c r="B95" s="538">
        <v>7</v>
      </c>
      <c r="C95" s="533" t="s">
        <v>9</v>
      </c>
      <c r="D95" s="534">
        <v>2</v>
      </c>
      <c r="E95" s="540"/>
      <c r="F95" s="538" t="s">
        <v>9</v>
      </c>
      <c r="G95" s="534"/>
      <c r="H95" s="536"/>
      <c r="I95" s="536"/>
      <c r="J95" s="537"/>
      <c r="K95" s="539"/>
      <c r="L95" s="541"/>
      <c r="M95" s="539"/>
      <c r="N95" s="539"/>
      <c r="O95" s="541"/>
      <c r="P95" s="539"/>
      <c r="Q95" s="515"/>
      <c r="R95" s="592"/>
      <c r="S95" s="593"/>
      <c r="T95" s="593"/>
      <c r="U95" s="593"/>
      <c r="V95" s="594"/>
      <c r="W95" s="594"/>
      <c r="X95" s="594"/>
      <c r="Y95" s="592"/>
    </row>
    <row r="96" spans="1:25" ht="16.5" thickBot="1">
      <c r="A96" s="574" t="s">
        <v>539</v>
      </c>
      <c r="B96" s="527"/>
      <c r="C96" s="531" t="s">
        <v>9</v>
      </c>
      <c r="D96" s="532"/>
      <c r="E96" s="544"/>
      <c r="F96" s="527" t="s">
        <v>9</v>
      </c>
      <c r="G96" s="532"/>
      <c r="H96" s="525"/>
      <c r="I96" s="525"/>
      <c r="J96" s="526"/>
      <c r="K96" s="539"/>
      <c r="L96" s="541"/>
      <c r="M96" s="539"/>
      <c r="N96" s="539"/>
      <c r="O96" s="541"/>
      <c r="P96" s="539"/>
      <c r="Q96" s="515"/>
      <c r="R96" s="590">
        <f>S96+T96+U96</f>
        <v>1</v>
      </c>
      <c r="S96" s="595">
        <v>1</v>
      </c>
      <c r="T96" s="595"/>
      <c r="U96" s="595"/>
      <c r="V96" s="591">
        <f>B95+E95+H95+K95+N95+N96+K96+H96+E96+B96</f>
        <v>7</v>
      </c>
      <c r="W96" s="591" t="s">
        <v>9</v>
      </c>
      <c r="X96" s="591">
        <f>D95+G95+J95+M95+P95+P96+M96+J96+G96+D96</f>
        <v>2</v>
      </c>
      <c r="Y96" s="590">
        <f>S96*2+T96*1</f>
        <v>2</v>
      </c>
    </row>
    <row r="97" ht="15.75" thickBot="1"/>
    <row r="98" spans="1:27" ht="49.5" customHeight="1" thickBot="1">
      <c r="A98" s="603" t="s">
        <v>514</v>
      </c>
      <c r="B98" s="789" t="s">
        <v>104</v>
      </c>
      <c r="C98" s="790"/>
      <c r="D98" s="791"/>
      <c r="E98" s="789" t="s">
        <v>105</v>
      </c>
      <c r="F98" s="790"/>
      <c r="G98" s="791"/>
      <c r="H98" s="789" t="s">
        <v>565</v>
      </c>
      <c r="I98" s="790"/>
      <c r="J98" s="791"/>
      <c r="K98" s="807"/>
      <c r="L98" s="807"/>
      <c r="M98" s="807"/>
      <c r="N98" s="807"/>
      <c r="O98" s="807"/>
      <c r="P98" s="807"/>
      <c r="Q98" s="515"/>
      <c r="R98" s="507" t="s">
        <v>463</v>
      </c>
      <c r="S98" s="507" t="s">
        <v>464</v>
      </c>
      <c r="T98" s="507" t="s">
        <v>465</v>
      </c>
      <c r="U98" s="508" t="s">
        <v>466</v>
      </c>
      <c r="V98" s="804" t="s">
        <v>467</v>
      </c>
      <c r="W98" s="805"/>
      <c r="X98" s="806"/>
      <c r="Y98" s="509" t="s">
        <v>468</v>
      </c>
      <c r="Z98" s="507" t="s">
        <v>469</v>
      </c>
      <c r="AA98" s="511"/>
    </row>
    <row r="99" spans="1:27" ht="16.5">
      <c r="A99" s="573"/>
      <c r="B99" s="517"/>
      <c r="C99" s="517"/>
      <c r="D99" s="518"/>
      <c r="E99" s="539">
        <v>3</v>
      </c>
      <c r="F99" s="539" t="s">
        <v>9</v>
      </c>
      <c r="G99" s="539">
        <v>8</v>
      </c>
      <c r="H99" s="644">
        <v>9</v>
      </c>
      <c r="I99" s="539" t="s">
        <v>9</v>
      </c>
      <c r="J99" s="643">
        <v>1</v>
      </c>
      <c r="K99" s="541"/>
      <c r="L99" s="541"/>
      <c r="M99" s="539"/>
      <c r="N99" s="541"/>
      <c r="O99" s="541"/>
      <c r="P99" s="539"/>
      <c r="Q99" s="515"/>
      <c r="R99" s="512"/>
      <c r="S99" s="516"/>
      <c r="T99" s="516"/>
      <c r="U99" s="516"/>
      <c r="V99" s="513"/>
      <c r="W99" s="513"/>
      <c r="X99" s="513"/>
      <c r="Y99" s="512"/>
      <c r="Z99" s="514"/>
      <c r="AA99" s="511"/>
    </row>
    <row r="100" spans="1:27" ht="17.25" thickBot="1">
      <c r="A100" s="574" t="s">
        <v>104</v>
      </c>
      <c r="B100" s="525"/>
      <c r="C100" s="525"/>
      <c r="D100" s="526"/>
      <c r="E100" s="527"/>
      <c r="F100" s="527" t="s">
        <v>9</v>
      </c>
      <c r="G100" s="527"/>
      <c r="H100" s="544">
        <v>5</v>
      </c>
      <c r="I100" s="527" t="s">
        <v>9</v>
      </c>
      <c r="J100" s="532">
        <v>2</v>
      </c>
      <c r="K100" s="541"/>
      <c r="L100" s="541"/>
      <c r="M100" s="539"/>
      <c r="N100" s="541"/>
      <c r="O100" s="541"/>
      <c r="P100" s="539"/>
      <c r="Q100" s="515"/>
      <c r="R100" s="590">
        <f>S100+T100+U100</f>
        <v>3</v>
      </c>
      <c r="S100" s="590">
        <v>2</v>
      </c>
      <c r="T100" s="590"/>
      <c r="U100" s="590">
        <v>1</v>
      </c>
      <c r="V100" s="591">
        <f>B99+E99+H99+K99+N99+N100+K100+H100+E100+B100</f>
        <v>17</v>
      </c>
      <c r="W100" s="591" t="s">
        <v>9</v>
      </c>
      <c r="X100" s="591">
        <f>D99+G99+J99+M99+P99+P100+M100+J100+G100+D100</f>
        <v>11</v>
      </c>
      <c r="Y100" s="590">
        <f>S100*2+T100*1</f>
        <v>4</v>
      </c>
      <c r="Z100" s="514"/>
      <c r="AA100" s="511"/>
    </row>
    <row r="101" spans="1:25" ht="15.75">
      <c r="A101" s="573"/>
      <c r="B101" s="538">
        <v>8</v>
      </c>
      <c r="C101" s="533" t="s">
        <v>9</v>
      </c>
      <c r="D101" s="534">
        <v>3</v>
      </c>
      <c r="E101" s="535"/>
      <c r="F101" s="536"/>
      <c r="G101" s="537"/>
      <c r="H101" s="539"/>
      <c r="I101" s="539" t="s">
        <v>9</v>
      </c>
      <c r="J101" s="643"/>
      <c r="K101" s="539"/>
      <c r="L101" s="541"/>
      <c r="M101" s="539"/>
      <c r="N101" s="541"/>
      <c r="O101" s="541"/>
      <c r="P101" s="539"/>
      <c r="Q101" s="515"/>
      <c r="R101" s="592"/>
      <c r="S101" s="593"/>
      <c r="T101" s="593"/>
      <c r="U101" s="593"/>
      <c r="V101" s="594"/>
      <c r="W101" s="594"/>
      <c r="X101" s="594"/>
      <c r="Y101" s="592"/>
    </row>
    <row r="102" spans="1:25" ht="16.5" thickBot="1">
      <c r="A102" s="574" t="s">
        <v>105</v>
      </c>
      <c r="B102" s="527"/>
      <c r="C102" s="531" t="s">
        <v>9</v>
      </c>
      <c r="D102" s="532"/>
      <c r="E102" s="543"/>
      <c r="F102" s="525"/>
      <c r="G102" s="526"/>
      <c r="H102" s="527"/>
      <c r="I102" s="527" t="s">
        <v>9</v>
      </c>
      <c r="J102" s="532"/>
      <c r="K102" s="539"/>
      <c r="L102" s="541"/>
      <c r="M102" s="539"/>
      <c r="N102" s="541"/>
      <c r="O102" s="541"/>
      <c r="P102" s="539"/>
      <c r="Q102" s="515"/>
      <c r="R102" s="590">
        <f>S102+T102+U102</f>
        <v>1</v>
      </c>
      <c r="S102" s="595">
        <v>1</v>
      </c>
      <c r="T102" s="595"/>
      <c r="U102" s="595"/>
      <c r="V102" s="591">
        <f>B101+E101+H101+K101+N101+N102+K102+H102+E102+B102</f>
        <v>8</v>
      </c>
      <c r="W102" s="591" t="s">
        <v>9</v>
      </c>
      <c r="X102" s="591">
        <f>D101+G101+J101+M101+P101+P102+M102+J102+G102+D102</f>
        <v>3</v>
      </c>
      <c r="Y102" s="590">
        <f>S102*2+T102*1</f>
        <v>2</v>
      </c>
    </row>
    <row r="103" spans="1:25" ht="15.75">
      <c r="A103" s="573"/>
      <c r="B103" s="538">
        <v>1</v>
      </c>
      <c r="C103" s="533" t="s">
        <v>9</v>
      </c>
      <c r="D103" s="534">
        <v>9</v>
      </c>
      <c r="E103" s="540"/>
      <c r="F103" s="538" t="s">
        <v>9</v>
      </c>
      <c r="G103" s="534"/>
      <c r="H103" s="536"/>
      <c r="I103" s="536"/>
      <c r="J103" s="537"/>
      <c r="K103" s="539"/>
      <c r="L103" s="541"/>
      <c r="M103" s="539"/>
      <c r="N103" s="539"/>
      <c r="O103" s="541"/>
      <c r="P103" s="539"/>
      <c r="Q103" s="515"/>
      <c r="R103" s="592"/>
      <c r="S103" s="593"/>
      <c r="T103" s="593"/>
      <c r="U103" s="593"/>
      <c r="V103" s="594"/>
      <c r="W103" s="594"/>
      <c r="X103" s="594"/>
      <c r="Y103" s="592"/>
    </row>
    <row r="104" spans="1:25" ht="16.5" thickBot="1">
      <c r="A104" s="574" t="s">
        <v>600</v>
      </c>
      <c r="B104" s="527">
        <v>2</v>
      </c>
      <c r="C104" s="531" t="s">
        <v>9</v>
      </c>
      <c r="D104" s="532">
        <v>5</v>
      </c>
      <c r="E104" s="544"/>
      <c r="F104" s="527" t="s">
        <v>9</v>
      </c>
      <c r="G104" s="532"/>
      <c r="H104" s="525"/>
      <c r="I104" s="525"/>
      <c r="J104" s="526"/>
      <c r="K104" s="539"/>
      <c r="L104" s="541"/>
      <c r="M104" s="539"/>
      <c r="N104" s="539"/>
      <c r="O104" s="541"/>
      <c r="P104" s="539"/>
      <c r="Q104" s="515"/>
      <c r="R104" s="590">
        <f>S104+T104+U104</f>
        <v>2</v>
      </c>
      <c r="S104" s="595"/>
      <c r="T104" s="595"/>
      <c r="U104" s="595">
        <v>2</v>
      </c>
      <c r="V104" s="591">
        <f>B103+E103+H103+K103+N103+N104+K104+H104+E104+B104</f>
        <v>3</v>
      </c>
      <c r="W104" s="591" t="s">
        <v>9</v>
      </c>
      <c r="X104" s="591">
        <f>D103+G103+J103+M103+P103+P104+M104+J104+G104+D104</f>
        <v>14</v>
      </c>
      <c r="Y104" s="590">
        <f>S104*2+T104*1</f>
        <v>0</v>
      </c>
    </row>
  </sheetData>
  <sheetProtection/>
  <mergeCells count="66">
    <mergeCell ref="B98:D98"/>
    <mergeCell ref="E98:G98"/>
    <mergeCell ref="H98:J98"/>
    <mergeCell ref="K98:M98"/>
    <mergeCell ref="N98:P98"/>
    <mergeCell ref="V98:X98"/>
    <mergeCell ref="B90:D90"/>
    <mergeCell ref="E90:G90"/>
    <mergeCell ref="H90:J90"/>
    <mergeCell ref="K90:M90"/>
    <mergeCell ref="N90:P90"/>
    <mergeCell ref="V90:X90"/>
    <mergeCell ref="B82:D82"/>
    <mergeCell ref="E82:G82"/>
    <mergeCell ref="H82:J82"/>
    <mergeCell ref="K82:M82"/>
    <mergeCell ref="N82:P82"/>
    <mergeCell ref="V82:X82"/>
    <mergeCell ref="B74:D74"/>
    <mergeCell ref="E74:G74"/>
    <mergeCell ref="H74:J74"/>
    <mergeCell ref="K74:M74"/>
    <mergeCell ref="N74:P74"/>
    <mergeCell ref="V74:X74"/>
    <mergeCell ref="B66:D66"/>
    <mergeCell ref="E66:G66"/>
    <mergeCell ref="H66:J66"/>
    <mergeCell ref="K66:M66"/>
    <mergeCell ref="N66:P66"/>
    <mergeCell ref="V66:X66"/>
    <mergeCell ref="B1:D1"/>
    <mergeCell ref="E1:G1"/>
    <mergeCell ref="H1:J1"/>
    <mergeCell ref="K1:M1"/>
    <mergeCell ref="N1:P1"/>
    <mergeCell ref="V1:X1"/>
    <mergeCell ref="B13:D13"/>
    <mergeCell ref="E13:G13"/>
    <mergeCell ref="H13:J13"/>
    <mergeCell ref="K13:M13"/>
    <mergeCell ref="N13:P13"/>
    <mergeCell ref="V13:X13"/>
    <mergeCell ref="B25:D25"/>
    <mergeCell ref="E25:G25"/>
    <mergeCell ref="H25:J25"/>
    <mergeCell ref="K25:M25"/>
    <mergeCell ref="N25:P25"/>
    <mergeCell ref="V25:X25"/>
    <mergeCell ref="B42:D42"/>
    <mergeCell ref="E42:G42"/>
    <mergeCell ref="H42:J42"/>
    <mergeCell ref="K42:M42"/>
    <mergeCell ref="N42:P42"/>
    <mergeCell ref="V42:X42"/>
    <mergeCell ref="B49:D49"/>
    <mergeCell ref="E49:G49"/>
    <mergeCell ref="H49:J49"/>
    <mergeCell ref="K49:M49"/>
    <mergeCell ref="N49:P49"/>
    <mergeCell ref="V49:X49"/>
    <mergeCell ref="B56:D56"/>
    <mergeCell ref="E56:G56"/>
    <mergeCell ref="H56:J56"/>
    <mergeCell ref="K56:M56"/>
    <mergeCell ref="N56:P56"/>
    <mergeCell ref="V56:X56"/>
  </mergeCells>
  <printOptions/>
  <pageMargins left="0.7" right="0.7" top="0.787401575" bottom="0.7874015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4"/>
  <sheetViews>
    <sheetView zoomScalePageLayoutView="0" workbookViewId="0" topLeftCell="A88">
      <selection activeCell="AS77" sqref="AS77"/>
    </sheetView>
  </sheetViews>
  <sheetFormatPr defaultColWidth="9.00390625" defaultRowHeight="12.75"/>
  <cols>
    <col min="1" max="1" width="14.875" style="604" customWidth="1"/>
    <col min="2" max="2" width="5.125" style="33" hidden="1" customWidth="1"/>
    <col min="3" max="3" width="0.6171875" style="33" hidden="1" customWidth="1"/>
    <col min="4" max="4" width="5.625" style="33" hidden="1" customWidth="1"/>
    <col min="5" max="5" width="4.25390625" style="33" hidden="1" customWidth="1"/>
    <col min="6" max="6" width="0.74609375" style="33" hidden="1" customWidth="1"/>
    <col min="7" max="8" width="4.625" style="33" hidden="1" customWidth="1"/>
    <col min="9" max="9" width="0.74609375" style="33" hidden="1" customWidth="1"/>
    <col min="10" max="10" width="5.125" style="33" hidden="1" customWidth="1"/>
    <col min="11" max="11" width="4.75390625" style="33" hidden="1" customWidth="1"/>
    <col min="12" max="12" width="0.74609375" style="33" hidden="1" customWidth="1"/>
    <col min="13" max="13" width="5.00390625" style="33" hidden="1" customWidth="1"/>
    <col min="14" max="14" width="5.125" style="33" hidden="1" customWidth="1"/>
    <col min="15" max="15" width="0.875" style="33" hidden="1" customWidth="1"/>
    <col min="16" max="16" width="5.625" style="33" hidden="1" customWidth="1"/>
    <col min="17" max="17" width="2.125" style="33" hidden="1" customWidth="1"/>
    <col min="18" max="18" width="9.375" style="33" hidden="1" customWidth="1"/>
    <col min="19" max="21" width="9.125" style="63" hidden="1" customWidth="1"/>
    <col min="22" max="22" width="9.125" style="33" hidden="1" customWidth="1"/>
    <col min="23" max="23" width="0.74609375" style="33" hidden="1" customWidth="1"/>
    <col min="24" max="24" width="9.125" style="33" hidden="1" customWidth="1"/>
    <col min="25" max="16384" width="9.125" style="33" customWidth="1"/>
  </cols>
  <sheetData>
    <row r="1" spans="1:28" ht="49.5" customHeight="1" thickBot="1">
      <c r="A1" s="603" t="s">
        <v>461</v>
      </c>
      <c r="B1" s="789" t="s">
        <v>195</v>
      </c>
      <c r="C1" s="790"/>
      <c r="D1" s="791"/>
      <c r="E1" s="789" t="s">
        <v>194</v>
      </c>
      <c r="F1" s="790"/>
      <c r="G1" s="791"/>
      <c r="H1" s="789" t="s">
        <v>192</v>
      </c>
      <c r="I1" s="790"/>
      <c r="J1" s="791"/>
      <c r="K1" s="789" t="s">
        <v>462</v>
      </c>
      <c r="L1" s="790"/>
      <c r="M1" s="791"/>
      <c r="N1" s="789" t="s">
        <v>193</v>
      </c>
      <c r="O1" s="790"/>
      <c r="P1" s="791"/>
      <c r="Q1" s="515"/>
      <c r="R1" s="507" t="s">
        <v>463</v>
      </c>
      <c r="S1" s="507" t="s">
        <v>464</v>
      </c>
      <c r="T1" s="507" t="s">
        <v>465</v>
      </c>
      <c r="U1" s="508" t="s">
        <v>466</v>
      </c>
      <c r="V1" s="804" t="s">
        <v>467</v>
      </c>
      <c r="W1" s="805"/>
      <c r="X1" s="806"/>
      <c r="Y1" s="509" t="s">
        <v>468</v>
      </c>
      <c r="Z1" s="510"/>
      <c r="AA1" s="507" t="s">
        <v>469</v>
      </c>
      <c r="AB1" s="511"/>
    </row>
    <row r="2" spans="1:28" ht="16.5">
      <c r="A2" s="573"/>
      <c r="B2" s="517"/>
      <c r="C2" s="517"/>
      <c r="D2" s="518"/>
      <c r="E2" s="519">
        <v>4</v>
      </c>
      <c r="F2" s="519" t="s">
        <v>9</v>
      </c>
      <c r="G2" s="520">
        <v>14</v>
      </c>
      <c r="H2" s="521">
        <v>9</v>
      </c>
      <c r="I2" s="519" t="s">
        <v>9</v>
      </c>
      <c r="J2" s="519">
        <v>7</v>
      </c>
      <c r="K2" s="522">
        <v>9</v>
      </c>
      <c r="L2" s="523" t="s">
        <v>9</v>
      </c>
      <c r="M2" s="524">
        <v>8</v>
      </c>
      <c r="N2" s="522">
        <v>4</v>
      </c>
      <c r="O2" s="523" t="s">
        <v>9</v>
      </c>
      <c r="P2" s="520">
        <v>4</v>
      </c>
      <c r="Q2" s="515"/>
      <c r="R2" s="512"/>
      <c r="S2" s="516"/>
      <c r="T2" s="516"/>
      <c r="U2" s="516"/>
      <c r="V2" s="513"/>
      <c r="W2" s="513"/>
      <c r="X2" s="513"/>
      <c r="Y2" s="512"/>
      <c r="Z2" s="514"/>
      <c r="AA2" s="514"/>
      <c r="AB2" s="511"/>
    </row>
    <row r="3" spans="1:28" ht="17.25" thickBot="1">
      <c r="A3" s="574" t="s">
        <v>194</v>
      </c>
      <c r="B3" s="527">
        <v>15</v>
      </c>
      <c r="C3" s="531" t="s">
        <v>9</v>
      </c>
      <c r="D3" s="532">
        <v>6</v>
      </c>
      <c r="E3" s="525"/>
      <c r="F3" s="525"/>
      <c r="G3" s="586"/>
      <c r="H3" s="529">
        <v>6</v>
      </c>
      <c r="I3" s="527" t="s">
        <v>9</v>
      </c>
      <c r="J3" s="527">
        <v>8</v>
      </c>
      <c r="K3" s="544">
        <v>16</v>
      </c>
      <c r="L3" s="531" t="s">
        <v>9</v>
      </c>
      <c r="M3" s="532">
        <v>7</v>
      </c>
      <c r="N3" s="530">
        <v>14</v>
      </c>
      <c r="O3" s="531" t="s">
        <v>9</v>
      </c>
      <c r="P3" s="528">
        <v>4</v>
      </c>
      <c r="Q3" s="515"/>
      <c r="R3" s="590">
        <f>S3+T3+U3</f>
        <v>8</v>
      </c>
      <c r="S3" s="595">
        <v>7</v>
      </c>
      <c r="T3" s="595"/>
      <c r="U3" s="595">
        <v>1</v>
      </c>
      <c r="V3" s="591">
        <f>B2+E2+H2+K2+N2+N3+K3+H3+E3+B3</f>
        <v>77</v>
      </c>
      <c r="W3" s="591" t="s">
        <v>9</v>
      </c>
      <c r="X3" s="591">
        <f>D2+G2+J2+M2+P2+P3+M3+J3+G3+D3</f>
        <v>58</v>
      </c>
      <c r="Y3" s="590">
        <f>S3*2+T3*1</f>
        <v>14</v>
      </c>
      <c r="Z3" s="514"/>
      <c r="AA3" s="716">
        <v>1</v>
      </c>
      <c r="AB3" s="511"/>
    </row>
    <row r="4" spans="1:27" ht="15.75">
      <c r="A4" s="573" t="s">
        <v>195</v>
      </c>
      <c r="B4" s="536"/>
      <c r="C4" s="536"/>
      <c r="D4" s="537"/>
      <c r="E4" s="540">
        <v>6</v>
      </c>
      <c r="F4" s="538" t="s">
        <v>9</v>
      </c>
      <c r="G4" s="534">
        <v>15</v>
      </c>
      <c r="H4" s="538">
        <v>6</v>
      </c>
      <c r="I4" s="539" t="s">
        <v>9</v>
      </c>
      <c r="J4" s="538">
        <v>6</v>
      </c>
      <c r="K4" s="583">
        <v>5</v>
      </c>
      <c r="L4" s="533" t="s">
        <v>9</v>
      </c>
      <c r="M4" s="534">
        <v>0</v>
      </c>
      <c r="N4" s="541">
        <v>12</v>
      </c>
      <c r="O4" s="541" t="s">
        <v>9</v>
      </c>
      <c r="P4" s="542">
        <v>8</v>
      </c>
      <c r="Q4" s="515"/>
      <c r="R4" s="592">
        <f>S4+T4+U4</f>
        <v>8</v>
      </c>
      <c r="S4" s="592">
        <v>4</v>
      </c>
      <c r="T4" s="592">
        <v>2</v>
      </c>
      <c r="U4" s="592">
        <v>2</v>
      </c>
      <c r="V4" s="594">
        <f>B3+E3+H3+K3+N3+N4+K4+H4+E4+B4</f>
        <v>80</v>
      </c>
      <c r="W4" s="594" t="s">
        <v>9</v>
      </c>
      <c r="X4" s="594">
        <f>D3+G3+J3+M3+P3+P4+M4+J4+G4+D4</f>
        <v>54</v>
      </c>
      <c r="Y4" s="592">
        <f>S4*2+T4*1</f>
        <v>10</v>
      </c>
      <c r="AA4" s="717">
        <v>2</v>
      </c>
    </row>
    <row r="5" spans="1:27" ht="16.5" thickBot="1">
      <c r="A5" s="574" t="s">
        <v>192</v>
      </c>
      <c r="B5" s="527">
        <v>6</v>
      </c>
      <c r="C5" s="531" t="s">
        <v>9</v>
      </c>
      <c r="D5" s="532">
        <v>6</v>
      </c>
      <c r="E5" s="544">
        <v>8</v>
      </c>
      <c r="F5" s="527" t="s">
        <v>9</v>
      </c>
      <c r="G5" s="532">
        <v>6</v>
      </c>
      <c r="H5" s="525"/>
      <c r="I5" s="525"/>
      <c r="J5" s="525"/>
      <c r="K5" s="544">
        <v>16</v>
      </c>
      <c r="L5" s="531" t="s">
        <v>9</v>
      </c>
      <c r="M5" s="532">
        <v>6</v>
      </c>
      <c r="N5" s="539">
        <v>9</v>
      </c>
      <c r="O5" s="541" t="s">
        <v>9</v>
      </c>
      <c r="P5" s="542">
        <v>5</v>
      </c>
      <c r="Q5" s="515"/>
      <c r="R5" s="590">
        <f>S5+T5+U5</f>
        <v>8</v>
      </c>
      <c r="S5" s="595">
        <v>4</v>
      </c>
      <c r="T5" s="595">
        <v>1</v>
      </c>
      <c r="U5" s="595">
        <v>3</v>
      </c>
      <c r="V5" s="591">
        <f>B4+E4+H4+K4+N4+N5+K5+H5+E5+B5</f>
        <v>68</v>
      </c>
      <c r="W5" s="591" t="s">
        <v>9</v>
      </c>
      <c r="X5" s="591">
        <f>D4+G4+J4+M4+P4+P5+M5+J5+G5+D5</f>
        <v>52</v>
      </c>
      <c r="Y5" s="590">
        <f>S5*2+T5*1</f>
        <v>9</v>
      </c>
      <c r="AA5" s="717">
        <v>3</v>
      </c>
    </row>
    <row r="6" spans="1:27" ht="15.75">
      <c r="A6" s="606" t="s">
        <v>193</v>
      </c>
      <c r="B6" s="571">
        <v>8</v>
      </c>
      <c r="C6" s="533" t="s">
        <v>9</v>
      </c>
      <c r="D6" s="546">
        <v>12</v>
      </c>
      <c r="E6" s="547">
        <v>4</v>
      </c>
      <c r="F6" s="538" t="s">
        <v>9</v>
      </c>
      <c r="G6" s="548">
        <v>14</v>
      </c>
      <c r="H6" s="579">
        <v>5</v>
      </c>
      <c r="I6" s="538" t="s">
        <v>9</v>
      </c>
      <c r="J6" s="579">
        <v>9</v>
      </c>
      <c r="K6" s="549">
        <v>6</v>
      </c>
      <c r="L6" s="559" t="s">
        <v>9</v>
      </c>
      <c r="M6" s="548">
        <v>5</v>
      </c>
      <c r="N6" s="580"/>
      <c r="O6" s="581"/>
      <c r="P6" s="710"/>
      <c r="Q6" s="515"/>
      <c r="R6" s="592">
        <f>S6+T6+U6</f>
        <v>8</v>
      </c>
      <c r="S6" s="593">
        <v>2</v>
      </c>
      <c r="T6" s="593">
        <v>1</v>
      </c>
      <c r="U6" s="593">
        <v>5</v>
      </c>
      <c r="V6" s="594">
        <f>B5+E5+H5+K5+N5+N6+K6+H6+E6+B6</f>
        <v>62</v>
      </c>
      <c r="W6" s="594" t="s">
        <v>9</v>
      </c>
      <c r="X6" s="594">
        <f>D5+G5+J5+M5+P5+P6+M6+J6+G6+D6</f>
        <v>63</v>
      </c>
      <c r="Y6" s="592">
        <f>S6*2+T6*1</f>
        <v>5</v>
      </c>
      <c r="AA6" s="33">
        <v>4</v>
      </c>
    </row>
    <row r="7" spans="1:27" ht="16.5" thickBot="1">
      <c r="A7" s="605" t="s">
        <v>191</v>
      </c>
      <c r="B7" s="572">
        <v>0</v>
      </c>
      <c r="C7" s="531" t="s">
        <v>9</v>
      </c>
      <c r="D7" s="552">
        <v>5</v>
      </c>
      <c r="E7" s="553">
        <v>7</v>
      </c>
      <c r="F7" s="527" t="s">
        <v>9</v>
      </c>
      <c r="G7" s="554">
        <v>16</v>
      </c>
      <c r="H7" s="587">
        <v>6</v>
      </c>
      <c r="I7" s="527" t="s">
        <v>9</v>
      </c>
      <c r="J7" s="587">
        <v>16</v>
      </c>
      <c r="K7" s="588"/>
      <c r="L7" s="556"/>
      <c r="M7" s="589"/>
      <c r="N7" s="555">
        <v>5</v>
      </c>
      <c r="O7" s="531" t="s">
        <v>9</v>
      </c>
      <c r="P7" s="557">
        <v>6</v>
      </c>
      <c r="Q7" s="515"/>
      <c r="R7" s="590">
        <f>S7+T7+U7</f>
        <v>8</v>
      </c>
      <c r="S7" s="595">
        <v>1</v>
      </c>
      <c r="T7" s="595"/>
      <c r="U7" s="595">
        <v>7</v>
      </c>
      <c r="V7" s="591">
        <f>B6+E6+H6+K6+N6+N7+K7+H7+E7+B7</f>
        <v>41</v>
      </c>
      <c r="W7" s="591" t="s">
        <v>9</v>
      </c>
      <c r="X7" s="591">
        <f>D6+G6+J6+M6+P6+P7+M7+J7+G7+D7</f>
        <v>83</v>
      </c>
      <c r="Y7" s="590">
        <f>S7*2+T7*1</f>
        <v>2</v>
      </c>
      <c r="AA7" s="33">
        <v>5</v>
      </c>
    </row>
    <row r="8" spans="1:25" ht="15.75">
      <c r="A8" s="573"/>
      <c r="B8" s="538">
        <v>14</v>
      </c>
      <c r="C8" s="533" t="s">
        <v>9</v>
      </c>
      <c r="D8" s="534">
        <v>4</v>
      </c>
      <c r="E8" s="535"/>
      <c r="F8" s="536"/>
      <c r="G8" s="537"/>
      <c r="H8" s="540">
        <v>9</v>
      </c>
      <c r="I8" s="538" t="s">
        <v>9</v>
      </c>
      <c r="J8" s="534">
        <v>7</v>
      </c>
      <c r="K8" s="539">
        <v>14</v>
      </c>
      <c r="L8" s="541" t="s">
        <v>9</v>
      </c>
      <c r="M8" s="539">
        <v>2</v>
      </c>
      <c r="N8" s="583">
        <v>10</v>
      </c>
      <c r="O8" s="533" t="s">
        <v>9</v>
      </c>
      <c r="P8" s="545">
        <v>6</v>
      </c>
      <c r="Q8" s="515"/>
      <c r="R8" s="592"/>
      <c r="S8" s="593"/>
      <c r="T8" s="593"/>
      <c r="U8" s="593"/>
      <c r="V8" s="594"/>
      <c r="W8" s="594"/>
      <c r="X8" s="594"/>
      <c r="Y8" s="592"/>
    </row>
    <row r="9" spans="1:25" ht="16.5" thickBot="1">
      <c r="A9" s="574"/>
      <c r="B9" s="527">
        <v>7</v>
      </c>
      <c r="C9" s="531" t="s">
        <v>9</v>
      </c>
      <c r="D9" s="532">
        <v>9</v>
      </c>
      <c r="E9" s="544">
        <v>7</v>
      </c>
      <c r="F9" s="527" t="s">
        <v>9</v>
      </c>
      <c r="G9" s="532">
        <v>9</v>
      </c>
      <c r="H9" s="543"/>
      <c r="I9" s="525"/>
      <c r="J9" s="526"/>
      <c r="K9" s="527">
        <v>8</v>
      </c>
      <c r="L9" s="531" t="s">
        <v>9</v>
      </c>
      <c r="M9" s="527">
        <v>7</v>
      </c>
      <c r="N9" s="544">
        <v>4</v>
      </c>
      <c r="O9" s="531" t="s">
        <v>9</v>
      </c>
      <c r="P9" s="528">
        <v>5</v>
      </c>
      <c r="Q9" s="515"/>
      <c r="R9" s="590"/>
      <c r="S9" s="595"/>
      <c r="T9" s="595"/>
      <c r="U9" s="595"/>
      <c r="V9" s="591"/>
      <c r="W9" s="591"/>
      <c r="X9" s="591"/>
      <c r="Y9" s="590"/>
    </row>
    <row r="10" spans="1:25" ht="15.75">
      <c r="A10" s="573"/>
      <c r="B10" s="558">
        <v>8</v>
      </c>
      <c r="C10" s="541" t="s">
        <v>9</v>
      </c>
      <c r="D10" s="558">
        <v>9</v>
      </c>
      <c r="E10" s="547">
        <v>2</v>
      </c>
      <c r="F10" s="538" t="s">
        <v>9</v>
      </c>
      <c r="G10" s="548">
        <v>14</v>
      </c>
      <c r="H10" s="549">
        <v>7</v>
      </c>
      <c r="I10" s="538" t="s">
        <v>9</v>
      </c>
      <c r="J10" s="548">
        <v>8</v>
      </c>
      <c r="K10" s="580"/>
      <c r="L10" s="581"/>
      <c r="M10" s="582"/>
      <c r="N10" s="584">
        <v>6</v>
      </c>
      <c r="O10" s="541" t="s">
        <v>9</v>
      </c>
      <c r="P10" s="585">
        <v>4</v>
      </c>
      <c r="Q10" s="515"/>
      <c r="R10" s="592"/>
      <c r="S10" s="593"/>
      <c r="T10" s="593"/>
      <c r="U10" s="593"/>
      <c r="V10" s="594"/>
      <c r="W10" s="594"/>
      <c r="X10" s="594"/>
      <c r="Y10" s="592"/>
    </row>
    <row r="11" spans="1:25" ht="16.5" thickBot="1">
      <c r="A11" s="605"/>
      <c r="B11" s="562">
        <v>4</v>
      </c>
      <c r="C11" s="561" t="s">
        <v>9</v>
      </c>
      <c r="D11" s="562">
        <v>4</v>
      </c>
      <c r="E11" s="563">
        <v>6</v>
      </c>
      <c r="F11" s="564" t="s">
        <v>9</v>
      </c>
      <c r="G11" s="565">
        <v>10</v>
      </c>
      <c r="H11" s="566">
        <v>5</v>
      </c>
      <c r="I11" s="564" t="s">
        <v>9</v>
      </c>
      <c r="J11" s="565">
        <v>4</v>
      </c>
      <c r="K11" s="566">
        <v>4</v>
      </c>
      <c r="L11" s="567" t="s">
        <v>9</v>
      </c>
      <c r="M11" s="565">
        <v>6</v>
      </c>
      <c r="N11" s="568"/>
      <c r="O11" s="568"/>
      <c r="P11" s="569"/>
      <c r="Q11" s="515"/>
      <c r="R11" s="590"/>
      <c r="S11" s="595"/>
      <c r="T11" s="595"/>
      <c r="U11" s="595"/>
      <c r="V11" s="591"/>
      <c r="W11" s="591"/>
      <c r="X11" s="591"/>
      <c r="Y11" s="590"/>
    </row>
    <row r="12" spans="2:25" ht="16.5" thickBot="1"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15"/>
      <c r="R12" s="558"/>
      <c r="S12" s="596"/>
      <c r="T12" s="596"/>
      <c r="U12" s="596"/>
      <c r="V12" s="558"/>
      <c r="W12" s="558"/>
      <c r="X12" s="558"/>
      <c r="Y12" s="558"/>
    </row>
    <row r="13" spans="1:28" ht="49.5" customHeight="1" thickBot="1">
      <c r="A13" s="603" t="s">
        <v>470</v>
      </c>
      <c r="B13" s="798" t="s">
        <v>171</v>
      </c>
      <c r="C13" s="799"/>
      <c r="D13" s="800"/>
      <c r="E13" s="798" t="s">
        <v>199</v>
      </c>
      <c r="F13" s="799"/>
      <c r="G13" s="800"/>
      <c r="H13" s="798" t="s">
        <v>471</v>
      </c>
      <c r="I13" s="799"/>
      <c r="J13" s="800"/>
      <c r="K13" s="798" t="s">
        <v>197</v>
      </c>
      <c r="L13" s="799"/>
      <c r="M13" s="800"/>
      <c r="N13" s="798" t="s">
        <v>196</v>
      </c>
      <c r="O13" s="799"/>
      <c r="P13" s="800"/>
      <c r="Q13" s="515"/>
      <c r="R13" s="597" t="s">
        <v>463</v>
      </c>
      <c r="S13" s="597" t="s">
        <v>464</v>
      </c>
      <c r="T13" s="597" t="s">
        <v>465</v>
      </c>
      <c r="U13" s="598" t="s">
        <v>466</v>
      </c>
      <c r="V13" s="801" t="s">
        <v>467</v>
      </c>
      <c r="W13" s="802"/>
      <c r="X13" s="803"/>
      <c r="Y13" s="599" t="s">
        <v>468</v>
      </c>
      <c r="Z13" s="510"/>
      <c r="AA13" s="507" t="s">
        <v>469</v>
      </c>
      <c r="AB13" s="511"/>
    </row>
    <row r="14" spans="1:28" ht="16.5">
      <c r="A14" s="577"/>
      <c r="B14" s="517"/>
      <c r="C14" s="517"/>
      <c r="D14" s="518"/>
      <c r="E14" s="519">
        <v>6</v>
      </c>
      <c r="F14" s="519" t="s">
        <v>9</v>
      </c>
      <c r="G14" s="520">
        <v>6</v>
      </c>
      <c r="H14" s="521">
        <v>12</v>
      </c>
      <c r="I14" s="519" t="s">
        <v>9</v>
      </c>
      <c r="J14" s="519">
        <v>10</v>
      </c>
      <c r="K14" s="522">
        <v>7</v>
      </c>
      <c r="L14" s="523" t="s">
        <v>9</v>
      </c>
      <c r="M14" s="524">
        <v>9</v>
      </c>
      <c r="N14" s="522">
        <v>8</v>
      </c>
      <c r="O14" s="523" t="s">
        <v>9</v>
      </c>
      <c r="P14" s="520">
        <v>10</v>
      </c>
      <c r="Q14" s="515"/>
      <c r="R14" s="592"/>
      <c r="S14" s="592"/>
      <c r="T14" s="592"/>
      <c r="U14" s="592"/>
      <c r="V14" s="594"/>
      <c r="W14" s="594"/>
      <c r="X14" s="594"/>
      <c r="Y14" s="592"/>
      <c r="Z14" s="514"/>
      <c r="AA14" s="514"/>
      <c r="AB14" s="511"/>
    </row>
    <row r="15" spans="1:28" ht="17.25" thickBot="1">
      <c r="A15" s="607" t="s">
        <v>196</v>
      </c>
      <c r="B15" s="572">
        <v>9</v>
      </c>
      <c r="C15" s="531" t="s">
        <v>9</v>
      </c>
      <c r="D15" s="552">
        <v>7</v>
      </c>
      <c r="E15" s="572">
        <v>11</v>
      </c>
      <c r="F15" s="527" t="s">
        <v>9</v>
      </c>
      <c r="G15" s="557">
        <v>8</v>
      </c>
      <c r="H15" s="626">
        <v>11</v>
      </c>
      <c r="I15" s="527" t="s">
        <v>9</v>
      </c>
      <c r="J15" s="587">
        <v>4</v>
      </c>
      <c r="K15" s="555"/>
      <c r="L15" s="694" t="s">
        <v>9</v>
      </c>
      <c r="M15" s="554"/>
      <c r="N15" s="588"/>
      <c r="O15" s="556"/>
      <c r="P15" s="709"/>
      <c r="Q15" s="515"/>
      <c r="R15" s="590">
        <f>S15+T15+U15</f>
        <v>7</v>
      </c>
      <c r="S15" s="595">
        <v>7</v>
      </c>
      <c r="T15" s="595"/>
      <c r="U15" s="595"/>
      <c r="V15" s="591">
        <f>B14+E14+H14+K14+N14+N15+K15+H15+E15+B15</f>
        <v>64</v>
      </c>
      <c r="W15" s="591" t="s">
        <v>9</v>
      </c>
      <c r="X15" s="591">
        <f>D14+G14+J14+M14+P14+P15+M15+J15+G15+D15</f>
        <v>54</v>
      </c>
      <c r="Y15" s="590">
        <v>16</v>
      </c>
      <c r="Z15" s="514"/>
      <c r="AA15" s="718">
        <v>1</v>
      </c>
      <c r="AB15" s="511"/>
    </row>
    <row r="16" spans="1:27" ht="15.75">
      <c r="A16" s="577" t="s">
        <v>199</v>
      </c>
      <c r="B16" s="538">
        <v>9</v>
      </c>
      <c r="C16" s="533" t="s">
        <v>9</v>
      </c>
      <c r="D16" s="534">
        <v>7</v>
      </c>
      <c r="E16" s="535"/>
      <c r="F16" s="536"/>
      <c r="G16" s="537"/>
      <c r="H16" s="538">
        <v>6</v>
      </c>
      <c r="I16" s="539" t="s">
        <v>9</v>
      </c>
      <c r="J16" s="538">
        <v>7</v>
      </c>
      <c r="K16" s="540">
        <v>9</v>
      </c>
      <c r="L16" s="533" t="s">
        <v>9</v>
      </c>
      <c r="M16" s="534">
        <v>3</v>
      </c>
      <c r="N16" s="541">
        <v>8</v>
      </c>
      <c r="O16" s="541" t="s">
        <v>9</v>
      </c>
      <c r="P16" s="542">
        <v>11</v>
      </c>
      <c r="Q16" s="515"/>
      <c r="R16" s="592">
        <f>S16+T16+U16</f>
        <v>8</v>
      </c>
      <c r="S16" s="593">
        <v>4</v>
      </c>
      <c r="T16" s="593">
        <v>1</v>
      </c>
      <c r="U16" s="593">
        <v>3</v>
      </c>
      <c r="V16" s="594">
        <f>B15+E15+H15+K15+N15+N16+K16+H16+E16+B16</f>
        <v>63</v>
      </c>
      <c r="W16" s="594" t="s">
        <v>9</v>
      </c>
      <c r="X16" s="594">
        <f>D15+G15+J15+M15+P15+P16+M16+J16+G16+D16</f>
        <v>47</v>
      </c>
      <c r="Y16" s="592">
        <f>S16*2+T16*1</f>
        <v>9</v>
      </c>
      <c r="AA16" s="719">
        <v>2</v>
      </c>
    </row>
    <row r="17" spans="1:27" ht="16.5" thickBot="1">
      <c r="A17" s="607" t="s">
        <v>197</v>
      </c>
      <c r="B17" s="572">
        <v>12</v>
      </c>
      <c r="C17" s="531" t="s">
        <v>9</v>
      </c>
      <c r="D17" s="552">
        <v>9</v>
      </c>
      <c r="E17" s="553">
        <v>3</v>
      </c>
      <c r="F17" s="527" t="s">
        <v>9</v>
      </c>
      <c r="G17" s="554">
        <v>9</v>
      </c>
      <c r="H17" s="587">
        <v>7</v>
      </c>
      <c r="I17" s="527" t="s">
        <v>9</v>
      </c>
      <c r="J17" s="587">
        <v>8</v>
      </c>
      <c r="K17" s="588"/>
      <c r="L17" s="556"/>
      <c r="M17" s="589"/>
      <c r="N17" s="584"/>
      <c r="O17" s="541" t="s">
        <v>9</v>
      </c>
      <c r="P17" s="585"/>
      <c r="Q17" s="515"/>
      <c r="R17" s="590">
        <f>S17+T17+U17</f>
        <v>7</v>
      </c>
      <c r="S17" s="595">
        <v>3</v>
      </c>
      <c r="T17" s="595"/>
      <c r="U17" s="595">
        <v>4</v>
      </c>
      <c r="V17" s="591">
        <f>B16+E16+H16+K16+N16+N17+K17+H17+E17+B17</f>
        <v>54</v>
      </c>
      <c r="W17" s="591" t="s">
        <v>9</v>
      </c>
      <c r="X17" s="591">
        <f>D16+G16+J16+M16+P16+P17+M17+J17+G17+D17</f>
        <v>54</v>
      </c>
      <c r="Y17" s="590">
        <f>S17*2+T17*1</f>
        <v>6</v>
      </c>
      <c r="AA17" s="33">
        <v>3</v>
      </c>
    </row>
    <row r="18" spans="1:27" ht="15.75">
      <c r="A18" s="577" t="s">
        <v>171</v>
      </c>
      <c r="B18" s="536"/>
      <c r="C18" s="536"/>
      <c r="D18" s="537"/>
      <c r="E18" s="540">
        <v>7</v>
      </c>
      <c r="F18" s="538" t="s">
        <v>9</v>
      </c>
      <c r="G18" s="534">
        <v>9</v>
      </c>
      <c r="H18" s="538">
        <v>7</v>
      </c>
      <c r="I18" s="538" t="s">
        <v>9</v>
      </c>
      <c r="J18" s="538">
        <v>4</v>
      </c>
      <c r="K18" s="583">
        <v>9</v>
      </c>
      <c r="L18" s="533" t="s">
        <v>9</v>
      </c>
      <c r="M18" s="534">
        <v>12</v>
      </c>
      <c r="N18" s="583">
        <v>7</v>
      </c>
      <c r="O18" s="533" t="s">
        <v>9</v>
      </c>
      <c r="P18" s="545">
        <v>9</v>
      </c>
      <c r="Q18" s="515"/>
      <c r="R18" s="592">
        <f>S18+T18+U18</f>
        <v>7</v>
      </c>
      <c r="S18" s="592">
        <v>2</v>
      </c>
      <c r="T18" s="592">
        <v>1</v>
      </c>
      <c r="U18" s="592">
        <v>4</v>
      </c>
      <c r="V18" s="594">
        <f>B17+E17+H17+K17+N17+N18+K18+H18+E18+B18</f>
        <v>52</v>
      </c>
      <c r="W18" s="594" t="s">
        <v>9</v>
      </c>
      <c r="X18" s="594">
        <f>D17+G17+J17+M17+P17+P18+M18+J18+G18+D18</f>
        <v>60</v>
      </c>
      <c r="Y18" s="592">
        <f>S18*2+T18*1</f>
        <v>5</v>
      </c>
      <c r="AA18" s="33">
        <v>4</v>
      </c>
    </row>
    <row r="19" spans="1:27" ht="16.5" thickBot="1">
      <c r="A19" s="578" t="s">
        <v>198</v>
      </c>
      <c r="B19" s="527">
        <v>10</v>
      </c>
      <c r="C19" s="531" t="s">
        <v>9</v>
      </c>
      <c r="D19" s="532">
        <v>12</v>
      </c>
      <c r="E19" s="544">
        <v>7</v>
      </c>
      <c r="F19" s="527" t="s">
        <v>9</v>
      </c>
      <c r="G19" s="532">
        <v>6</v>
      </c>
      <c r="H19" s="525"/>
      <c r="I19" s="525"/>
      <c r="J19" s="525"/>
      <c r="K19" s="544">
        <v>8</v>
      </c>
      <c r="L19" s="531" t="s">
        <v>9</v>
      </c>
      <c r="M19" s="532">
        <v>7</v>
      </c>
      <c r="N19" s="544">
        <v>4</v>
      </c>
      <c r="O19" s="531" t="s">
        <v>9</v>
      </c>
      <c r="P19" s="528">
        <v>11</v>
      </c>
      <c r="Q19" s="515"/>
      <c r="R19" s="590">
        <f>S19+T19+U19</f>
        <v>8</v>
      </c>
      <c r="S19" s="595">
        <v>2</v>
      </c>
      <c r="T19" s="595"/>
      <c r="U19" s="595">
        <v>6</v>
      </c>
      <c r="V19" s="591">
        <f>B18+E18+H18+K18+N18+N19+K19+H19+E19+B19</f>
        <v>59</v>
      </c>
      <c r="W19" s="591" t="s">
        <v>9</v>
      </c>
      <c r="X19" s="591">
        <f>D18+G18+J18+M18+P18+P19+M19+J19+G19+D19</f>
        <v>70</v>
      </c>
      <c r="Y19" s="590">
        <f>S19*2+T19*1</f>
        <v>4</v>
      </c>
      <c r="AA19" s="720">
        <v>5</v>
      </c>
    </row>
    <row r="20" spans="1:25" ht="15.75">
      <c r="A20" s="577"/>
      <c r="B20" s="538">
        <v>6</v>
      </c>
      <c r="C20" s="533" t="s">
        <v>9</v>
      </c>
      <c r="D20" s="534">
        <v>6</v>
      </c>
      <c r="E20" s="535"/>
      <c r="F20" s="536"/>
      <c r="G20" s="537"/>
      <c r="H20" s="540">
        <v>8</v>
      </c>
      <c r="I20" s="538" t="s">
        <v>9</v>
      </c>
      <c r="J20" s="534">
        <v>7</v>
      </c>
      <c r="K20" s="539">
        <v>12</v>
      </c>
      <c r="L20" s="541" t="s">
        <v>9</v>
      </c>
      <c r="M20" s="539">
        <v>5</v>
      </c>
      <c r="N20" s="583">
        <v>5</v>
      </c>
      <c r="O20" s="533" t="s">
        <v>9</v>
      </c>
      <c r="P20" s="545">
        <v>9</v>
      </c>
      <c r="Q20" s="515"/>
      <c r="R20" s="592"/>
      <c r="S20" s="593"/>
      <c r="T20" s="593"/>
      <c r="U20" s="593"/>
      <c r="V20" s="594"/>
      <c r="W20" s="594"/>
      <c r="X20" s="594"/>
      <c r="Y20" s="592"/>
    </row>
    <row r="21" spans="1:25" ht="16.5" thickBot="1">
      <c r="A21" s="578"/>
      <c r="B21" s="527">
        <v>4</v>
      </c>
      <c r="C21" s="531" t="s">
        <v>9</v>
      </c>
      <c r="D21" s="532">
        <v>7</v>
      </c>
      <c r="E21" s="544">
        <v>7</v>
      </c>
      <c r="F21" s="527" t="s">
        <v>9</v>
      </c>
      <c r="G21" s="532">
        <v>8</v>
      </c>
      <c r="H21" s="543"/>
      <c r="I21" s="525"/>
      <c r="J21" s="526"/>
      <c r="K21" s="527">
        <v>3</v>
      </c>
      <c r="L21" s="531" t="s">
        <v>9</v>
      </c>
      <c r="M21" s="527">
        <v>7</v>
      </c>
      <c r="N21" s="544">
        <v>3</v>
      </c>
      <c r="O21" s="531" t="s">
        <v>9</v>
      </c>
      <c r="P21" s="528">
        <v>17</v>
      </c>
      <c r="Q21" s="515"/>
      <c r="R21" s="590"/>
      <c r="S21" s="595"/>
      <c r="T21" s="595"/>
      <c r="U21" s="595"/>
      <c r="V21" s="591"/>
      <c r="W21" s="591"/>
      <c r="X21" s="591"/>
      <c r="Y21" s="590"/>
    </row>
    <row r="22" spans="1:25" ht="15.75">
      <c r="A22" s="615"/>
      <c r="B22" s="558">
        <v>9</v>
      </c>
      <c r="C22" s="541" t="s">
        <v>9</v>
      </c>
      <c r="D22" s="558">
        <v>7</v>
      </c>
      <c r="E22" s="547">
        <v>5</v>
      </c>
      <c r="F22" s="538" t="s">
        <v>9</v>
      </c>
      <c r="G22" s="548">
        <v>12</v>
      </c>
      <c r="H22" s="549">
        <v>7</v>
      </c>
      <c r="I22" s="538" t="s">
        <v>9</v>
      </c>
      <c r="J22" s="548">
        <v>3</v>
      </c>
      <c r="K22" s="580"/>
      <c r="L22" s="581"/>
      <c r="M22" s="582"/>
      <c r="N22" s="584">
        <v>3</v>
      </c>
      <c r="O22" s="541" t="s">
        <v>9</v>
      </c>
      <c r="P22" s="585">
        <v>4</v>
      </c>
      <c r="Q22" s="515"/>
      <c r="R22" s="592"/>
      <c r="S22" s="593"/>
      <c r="T22" s="593"/>
      <c r="U22" s="593"/>
      <c r="V22" s="594"/>
      <c r="W22" s="594"/>
      <c r="X22" s="594"/>
      <c r="Y22" s="592"/>
    </row>
    <row r="23" spans="1:25" ht="16.5" thickBot="1">
      <c r="A23" s="607"/>
      <c r="B23" s="562">
        <v>10</v>
      </c>
      <c r="C23" s="561" t="s">
        <v>9</v>
      </c>
      <c r="D23" s="562">
        <v>8</v>
      </c>
      <c r="E23" s="563">
        <v>9</v>
      </c>
      <c r="F23" s="564" t="s">
        <v>9</v>
      </c>
      <c r="G23" s="565">
        <v>5</v>
      </c>
      <c r="H23" s="566">
        <v>17</v>
      </c>
      <c r="I23" s="564" t="s">
        <v>9</v>
      </c>
      <c r="J23" s="565">
        <v>3</v>
      </c>
      <c r="K23" s="566">
        <v>4</v>
      </c>
      <c r="L23" s="567" t="s">
        <v>9</v>
      </c>
      <c r="M23" s="565">
        <v>3</v>
      </c>
      <c r="N23" s="568"/>
      <c r="O23" s="568"/>
      <c r="P23" s="569"/>
      <c r="Q23" s="515"/>
      <c r="R23" s="590"/>
      <c r="S23" s="595"/>
      <c r="T23" s="595"/>
      <c r="U23" s="595"/>
      <c r="V23" s="591"/>
      <c r="W23" s="591"/>
      <c r="X23" s="591"/>
      <c r="Y23" s="590"/>
    </row>
    <row r="24" spans="2:25" ht="51.75" customHeight="1" thickBot="1"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15"/>
      <c r="R24" s="558"/>
      <c r="S24" s="596"/>
      <c r="T24" s="596"/>
      <c r="U24" s="596"/>
      <c r="V24" s="558"/>
      <c r="W24" s="558"/>
      <c r="X24" s="558"/>
      <c r="Y24" s="558"/>
    </row>
    <row r="25" spans="1:28" ht="49.5" customHeight="1" thickBot="1">
      <c r="A25" s="603" t="s">
        <v>472</v>
      </c>
      <c r="B25" s="798" t="s">
        <v>105</v>
      </c>
      <c r="C25" s="799"/>
      <c r="D25" s="800"/>
      <c r="E25" s="798" t="s">
        <v>103</v>
      </c>
      <c r="F25" s="799"/>
      <c r="G25" s="800"/>
      <c r="H25" s="798" t="s">
        <v>104</v>
      </c>
      <c r="I25" s="799"/>
      <c r="J25" s="800"/>
      <c r="K25" s="798" t="s">
        <v>200</v>
      </c>
      <c r="L25" s="799"/>
      <c r="M25" s="800"/>
      <c r="N25" s="798" t="s">
        <v>205</v>
      </c>
      <c r="O25" s="799"/>
      <c r="P25" s="800"/>
      <c r="Q25" s="515"/>
      <c r="R25" s="597" t="s">
        <v>463</v>
      </c>
      <c r="S25" s="597" t="s">
        <v>464</v>
      </c>
      <c r="T25" s="597" t="s">
        <v>465</v>
      </c>
      <c r="U25" s="598" t="s">
        <v>466</v>
      </c>
      <c r="V25" s="801" t="s">
        <v>467</v>
      </c>
      <c r="W25" s="802"/>
      <c r="X25" s="803"/>
      <c r="Y25" s="599" t="s">
        <v>468</v>
      </c>
      <c r="Z25" s="510"/>
      <c r="AA25" s="507" t="s">
        <v>469</v>
      </c>
      <c r="AB25" s="511"/>
    </row>
    <row r="26" spans="1:28" ht="16.5">
      <c r="A26" s="575"/>
      <c r="B26" s="517"/>
      <c r="C26" s="517"/>
      <c r="D26" s="518"/>
      <c r="E26" s="519">
        <v>1</v>
      </c>
      <c r="F26" s="519" t="s">
        <v>9</v>
      </c>
      <c r="G26" s="520">
        <v>8</v>
      </c>
      <c r="H26" s="521">
        <v>4</v>
      </c>
      <c r="I26" s="519" t="s">
        <v>9</v>
      </c>
      <c r="J26" s="519">
        <v>4</v>
      </c>
      <c r="K26" s="522">
        <v>12</v>
      </c>
      <c r="L26" s="523" t="s">
        <v>9</v>
      </c>
      <c r="M26" s="524">
        <v>2</v>
      </c>
      <c r="N26" s="522">
        <v>4</v>
      </c>
      <c r="O26" s="523" t="s">
        <v>9</v>
      </c>
      <c r="P26" s="520">
        <v>12</v>
      </c>
      <c r="Q26" s="515"/>
      <c r="R26" s="592"/>
      <c r="S26" s="592"/>
      <c r="T26" s="592"/>
      <c r="U26" s="592"/>
      <c r="V26" s="594"/>
      <c r="W26" s="594"/>
      <c r="X26" s="594"/>
      <c r="Y26" s="592"/>
      <c r="Z26" s="514"/>
      <c r="AA26" s="514"/>
      <c r="AB26" s="511"/>
    </row>
    <row r="27" spans="1:28" ht="17.25" thickBot="1">
      <c r="A27" s="576" t="s">
        <v>103</v>
      </c>
      <c r="B27" s="527">
        <v>7</v>
      </c>
      <c r="C27" s="531" t="s">
        <v>9</v>
      </c>
      <c r="D27" s="532">
        <v>3</v>
      </c>
      <c r="E27" s="525"/>
      <c r="F27" s="525"/>
      <c r="G27" s="586"/>
      <c r="H27" s="529">
        <v>11</v>
      </c>
      <c r="I27" s="527" t="s">
        <v>9</v>
      </c>
      <c r="J27" s="527">
        <v>3</v>
      </c>
      <c r="K27" s="544">
        <v>17</v>
      </c>
      <c r="L27" s="531" t="s">
        <v>9</v>
      </c>
      <c r="M27" s="532">
        <v>3</v>
      </c>
      <c r="N27" s="530">
        <v>8</v>
      </c>
      <c r="O27" s="531" t="s">
        <v>9</v>
      </c>
      <c r="P27" s="528">
        <v>4</v>
      </c>
      <c r="Q27" s="515"/>
      <c r="R27" s="600">
        <f>S27+T27+U27</f>
        <v>8</v>
      </c>
      <c r="S27" s="595">
        <v>8</v>
      </c>
      <c r="T27" s="595"/>
      <c r="U27" s="595"/>
      <c r="V27" s="591">
        <f>B26+E26+H26+K26+N26+N27+K27+H27+E27+B27</f>
        <v>64</v>
      </c>
      <c r="W27" s="591" t="s">
        <v>9</v>
      </c>
      <c r="X27" s="591">
        <f>D26+G26+J26+M26+P26+P27+M27+J27+G27+D27</f>
        <v>39</v>
      </c>
      <c r="Y27" s="590">
        <f>S27*2+T27*1</f>
        <v>16</v>
      </c>
      <c r="Z27" s="514"/>
      <c r="AA27" s="514">
        <v>1</v>
      </c>
      <c r="AB27" s="511"/>
    </row>
    <row r="28" spans="1:27" ht="15.75">
      <c r="A28" s="575" t="s">
        <v>105</v>
      </c>
      <c r="B28" s="536"/>
      <c r="C28" s="536"/>
      <c r="D28" s="537"/>
      <c r="E28" s="540">
        <v>3</v>
      </c>
      <c r="F28" s="538" t="s">
        <v>9</v>
      </c>
      <c r="G28" s="534">
        <v>7</v>
      </c>
      <c r="H28" s="538">
        <v>6</v>
      </c>
      <c r="I28" s="539" t="s">
        <v>9</v>
      </c>
      <c r="J28" s="538">
        <v>2</v>
      </c>
      <c r="K28" s="583">
        <v>11</v>
      </c>
      <c r="L28" s="533" t="s">
        <v>9</v>
      </c>
      <c r="M28" s="534">
        <v>1</v>
      </c>
      <c r="N28" s="541">
        <v>8</v>
      </c>
      <c r="O28" s="541" t="s">
        <v>9</v>
      </c>
      <c r="P28" s="542">
        <v>1</v>
      </c>
      <c r="Q28" s="515"/>
      <c r="R28" s="592">
        <f>S28+T28+U28</f>
        <v>8</v>
      </c>
      <c r="S28" s="721">
        <v>4</v>
      </c>
      <c r="T28" s="592">
        <v>1</v>
      </c>
      <c r="U28" s="592">
        <v>3</v>
      </c>
      <c r="V28" s="594">
        <f>B27+E27+H27+K27+N27+N28+K28+H28+E28+B28</f>
        <v>71</v>
      </c>
      <c r="W28" s="594" t="s">
        <v>9</v>
      </c>
      <c r="X28" s="594">
        <f>D27+G27+J27+M27+P27+P28+M28+J28+G28+D28</f>
        <v>24</v>
      </c>
      <c r="Y28" s="592">
        <f>S28*2+T28*1</f>
        <v>9</v>
      </c>
      <c r="AA28" s="33">
        <v>2</v>
      </c>
    </row>
    <row r="29" spans="1:27" ht="16.5" thickBot="1">
      <c r="A29" s="609" t="s">
        <v>205</v>
      </c>
      <c r="B29" s="572">
        <v>1</v>
      </c>
      <c r="C29" s="531" t="s">
        <v>9</v>
      </c>
      <c r="D29" s="552">
        <v>8</v>
      </c>
      <c r="E29" s="553">
        <v>4</v>
      </c>
      <c r="F29" s="527" t="s">
        <v>9</v>
      </c>
      <c r="G29" s="554">
        <v>8</v>
      </c>
      <c r="H29" s="587">
        <v>1</v>
      </c>
      <c r="I29" s="527" t="s">
        <v>9</v>
      </c>
      <c r="J29" s="587">
        <v>7</v>
      </c>
      <c r="K29" s="555">
        <v>7</v>
      </c>
      <c r="L29" s="694" t="s">
        <v>9</v>
      </c>
      <c r="M29" s="554">
        <v>1</v>
      </c>
      <c r="N29" s="550"/>
      <c r="O29" s="550"/>
      <c r="P29" s="560"/>
      <c r="Q29" s="515"/>
      <c r="R29" s="590">
        <f>S29+T29+U29</f>
        <v>8</v>
      </c>
      <c r="S29" s="602">
        <v>4</v>
      </c>
      <c r="T29" s="595"/>
      <c r="U29" s="595">
        <v>4</v>
      </c>
      <c r="V29" s="591">
        <f>B28+E28+H28+K28+N28+N29+K29+H29+E29+B29</f>
        <v>41</v>
      </c>
      <c r="W29" s="591" t="s">
        <v>9</v>
      </c>
      <c r="X29" s="591">
        <f>D28+G28+J28+M28+P28+P29+M29+J29+G29+D29</f>
        <v>35</v>
      </c>
      <c r="Y29" s="590">
        <f>S29*2+T29*1</f>
        <v>8</v>
      </c>
      <c r="AA29" s="33">
        <v>3</v>
      </c>
    </row>
    <row r="30" spans="1:27" ht="15.75">
      <c r="A30" s="575" t="s">
        <v>104</v>
      </c>
      <c r="B30" s="538">
        <v>2</v>
      </c>
      <c r="C30" s="533" t="s">
        <v>9</v>
      </c>
      <c r="D30" s="534">
        <v>6</v>
      </c>
      <c r="E30" s="540">
        <v>3</v>
      </c>
      <c r="F30" s="538" t="s">
        <v>9</v>
      </c>
      <c r="G30" s="534">
        <v>11</v>
      </c>
      <c r="H30" s="536"/>
      <c r="I30" s="536"/>
      <c r="J30" s="536"/>
      <c r="K30" s="540">
        <v>9</v>
      </c>
      <c r="L30" s="533" t="s">
        <v>9</v>
      </c>
      <c r="M30" s="534">
        <v>1</v>
      </c>
      <c r="N30" s="540">
        <v>7</v>
      </c>
      <c r="O30" s="533" t="s">
        <v>9</v>
      </c>
      <c r="P30" s="545">
        <v>1</v>
      </c>
      <c r="Q30" s="515"/>
      <c r="R30" s="600">
        <f>S30+T30+U30</f>
        <v>8</v>
      </c>
      <c r="S30" s="593">
        <v>3</v>
      </c>
      <c r="T30" s="593">
        <v>1</v>
      </c>
      <c r="U30" s="593">
        <v>4</v>
      </c>
      <c r="V30" s="594">
        <f>B29+E29+H29+K29+N29+N30+K30+H30+E30+B30</f>
        <v>34</v>
      </c>
      <c r="W30" s="594" t="s">
        <v>9</v>
      </c>
      <c r="X30" s="594">
        <f>D29+G29+J29+M29+P29+P30+M30+J30+G30+D30</f>
        <v>43</v>
      </c>
      <c r="Y30" s="592">
        <f>S30*2+T30*1</f>
        <v>7</v>
      </c>
      <c r="AA30" s="33">
        <v>4</v>
      </c>
    </row>
    <row r="31" spans="1:27" ht="16.5" thickBot="1">
      <c r="A31" s="609" t="s">
        <v>200</v>
      </c>
      <c r="B31" s="572">
        <v>1</v>
      </c>
      <c r="C31" s="531" t="s">
        <v>9</v>
      </c>
      <c r="D31" s="552">
        <v>11</v>
      </c>
      <c r="E31" s="553">
        <v>3</v>
      </c>
      <c r="F31" s="527" t="s">
        <v>9</v>
      </c>
      <c r="G31" s="554">
        <v>17</v>
      </c>
      <c r="H31" s="587">
        <v>1</v>
      </c>
      <c r="I31" s="527" t="s">
        <v>9</v>
      </c>
      <c r="J31" s="587">
        <v>9</v>
      </c>
      <c r="K31" s="588"/>
      <c r="L31" s="556"/>
      <c r="M31" s="589"/>
      <c r="N31" s="555">
        <v>1</v>
      </c>
      <c r="O31" s="531" t="s">
        <v>9</v>
      </c>
      <c r="P31" s="557">
        <v>7</v>
      </c>
      <c r="Q31" s="515"/>
      <c r="R31" s="590">
        <f>S31+T31+U31</f>
        <v>8</v>
      </c>
      <c r="S31" s="595"/>
      <c r="T31" s="595"/>
      <c r="U31" s="595">
        <v>8</v>
      </c>
      <c r="V31" s="591">
        <f>B30+E30+H30+K30+N30+N31+K31+H31+E31+B31</f>
        <v>27</v>
      </c>
      <c r="W31" s="591" t="s">
        <v>9</v>
      </c>
      <c r="X31" s="591">
        <f>D30+G30+J30+M30+P30+P31+M31+J31+G31+D31</f>
        <v>63</v>
      </c>
      <c r="Y31" s="590">
        <f>S31*2+T31*1</f>
        <v>0</v>
      </c>
      <c r="AA31" s="33">
        <v>5</v>
      </c>
    </row>
    <row r="32" spans="1:25" ht="15.75">
      <c r="A32" s="575"/>
      <c r="B32" s="538">
        <v>8</v>
      </c>
      <c r="C32" s="533" t="s">
        <v>9</v>
      </c>
      <c r="D32" s="534">
        <v>1</v>
      </c>
      <c r="E32" s="535"/>
      <c r="F32" s="536"/>
      <c r="G32" s="537"/>
      <c r="H32" s="540">
        <v>10</v>
      </c>
      <c r="I32" s="538" t="s">
        <v>9</v>
      </c>
      <c r="J32" s="534">
        <v>6</v>
      </c>
      <c r="K32" s="539">
        <v>11</v>
      </c>
      <c r="L32" s="541" t="s">
        <v>9</v>
      </c>
      <c r="M32" s="539">
        <v>3</v>
      </c>
      <c r="N32" s="583">
        <v>4</v>
      </c>
      <c r="O32" s="533" t="s">
        <v>9</v>
      </c>
      <c r="P32" s="545">
        <v>3</v>
      </c>
      <c r="Q32" s="515"/>
      <c r="R32" s="592"/>
      <c r="S32" s="593"/>
      <c r="T32" s="593"/>
      <c r="U32" s="593"/>
      <c r="V32" s="594"/>
      <c r="W32" s="594"/>
      <c r="X32" s="594"/>
      <c r="Y32" s="592"/>
    </row>
    <row r="33" spans="1:25" ht="16.5" thickBot="1">
      <c r="A33" s="576"/>
      <c r="B33" s="527">
        <v>4</v>
      </c>
      <c r="C33" s="531" t="s">
        <v>9</v>
      </c>
      <c r="D33" s="532">
        <v>4</v>
      </c>
      <c r="E33" s="544">
        <v>6</v>
      </c>
      <c r="F33" s="527" t="s">
        <v>9</v>
      </c>
      <c r="G33" s="532">
        <v>10</v>
      </c>
      <c r="H33" s="543"/>
      <c r="I33" s="525"/>
      <c r="J33" s="526"/>
      <c r="K33" s="527">
        <v>10</v>
      </c>
      <c r="L33" s="531" t="s">
        <v>9</v>
      </c>
      <c r="M33" s="527">
        <v>6</v>
      </c>
      <c r="N33" s="544">
        <v>5</v>
      </c>
      <c r="O33" s="531" t="s">
        <v>9</v>
      </c>
      <c r="P33" s="528">
        <v>6</v>
      </c>
      <c r="Q33" s="515"/>
      <c r="R33" s="590"/>
      <c r="S33" s="595"/>
      <c r="T33" s="595"/>
      <c r="U33" s="595"/>
      <c r="V33" s="591"/>
      <c r="W33" s="591"/>
      <c r="X33" s="591"/>
      <c r="Y33" s="590"/>
    </row>
    <row r="34" spans="1:25" ht="15.75">
      <c r="A34" s="575"/>
      <c r="B34" s="558">
        <v>2</v>
      </c>
      <c r="C34" s="541" t="s">
        <v>9</v>
      </c>
      <c r="D34" s="558">
        <v>12</v>
      </c>
      <c r="E34" s="547">
        <v>3</v>
      </c>
      <c r="F34" s="538" t="s">
        <v>9</v>
      </c>
      <c r="G34" s="548">
        <v>11</v>
      </c>
      <c r="H34" s="549">
        <v>6</v>
      </c>
      <c r="I34" s="538" t="s">
        <v>9</v>
      </c>
      <c r="J34" s="548">
        <v>10</v>
      </c>
      <c r="K34" s="580"/>
      <c r="L34" s="581"/>
      <c r="M34" s="582"/>
      <c r="N34" s="584">
        <v>1</v>
      </c>
      <c r="O34" s="541" t="s">
        <v>9</v>
      </c>
      <c r="P34" s="585">
        <v>9</v>
      </c>
      <c r="Q34" s="515"/>
      <c r="R34" s="592"/>
      <c r="S34" s="593"/>
      <c r="T34" s="593"/>
      <c r="U34" s="593"/>
      <c r="V34" s="594"/>
      <c r="W34" s="594"/>
      <c r="X34" s="594"/>
      <c r="Y34" s="592"/>
    </row>
    <row r="35" spans="1:25" ht="16.5" thickBot="1">
      <c r="A35" s="609"/>
      <c r="B35" s="562">
        <v>12</v>
      </c>
      <c r="C35" s="561" t="s">
        <v>9</v>
      </c>
      <c r="D35" s="562">
        <v>4</v>
      </c>
      <c r="E35" s="563">
        <v>3</v>
      </c>
      <c r="F35" s="564" t="s">
        <v>9</v>
      </c>
      <c r="G35" s="565">
        <v>4</v>
      </c>
      <c r="H35" s="566">
        <v>6</v>
      </c>
      <c r="I35" s="564" t="s">
        <v>9</v>
      </c>
      <c r="J35" s="565">
        <v>5</v>
      </c>
      <c r="K35" s="566">
        <v>9</v>
      </c>
      <c r="L35" s="567" t="s">
        <v>9</v>
      </c>
      <c r="M35" s="565">
        <v>1</v>
      </c>
      <c r="N35" s="568"/>
      <c r="O35" s="568"/>
      <c r="P35" s="569"/>
      <c r="Q35" s="515"/>
      <c r="R35" s="590"/>
      <c r="S35" s="595"/>
      <c r="T35" s="595"/>
      <c r="U35" s="595"/>
      <c r="V35" s="591"/>
      <c r="W35" s="591"/>
      <c r="X35" s="591"/>
      <c r="Y35" s="590"/>
    </row>
    <row r="36" spans="1:25" ht="16.5" thickBot="1">
      <c r="A36" s="609"/>
      <c r="B36" s="562">
        <v>12</v>
      </c>
      <c r="C36" s="561" t="s">
        <v>9</v>
      </c>
      <c r="D36" s="562">
        <v>4</v>
      </c>
      <c r="E36" s="563">
        <v>3</v>
      </c>
      <c r="F36" s="564" t="s">
        <v>9</v>
      </c>
      <c r="G36" s="565">
        <v>4</v>
      </c>
      <c r="H36" s="566">
        <v>6</v>
      </c>
      <c r="I36" s="564" t="s">
        <v>9</v>
      </c>
      <c r="J36" s="565">
        <v>5</v>
      </c>
      <c r="K36" s="566">
        <v>9</v>
      </c>
      <c r="L36" s="567" t="s">
        <v>9</v>
      </c>
      <c r="M36" s="565">
        <v>1</v>
      </c>
      <c r="N36" s="568"/>
      <c r="O36" s="568"/>
      <c r="P36" s="569"/>
      <c r="Q36" s="515"/>
      <c r="R36" s="590"/>
      <c r="S36" s="595"/>
      <c r="T36" s="595"/>
      <c r="U36" s="595"/>
      <c r="V36" s="591"/>
      <c r="W36" s="591"/>
      <c r="X36" s="591"/>
      <c r="Y36" s="590"/>
    </row>
    <row r="37" spans="18:27" ht="15">
      <c r="R37" s="570">
        <f>SUM(R2:R36)/2</f>
        <v>58.5</v>
      </c>
      <c r="AA37" s="33">
        <f>(Y35+Y33+Y31+Y29+Y27+Y23+Y21+Y19+Y17+Y15+Y11+Y9+Y5+Y7+Y3)/2</f>
        <v>37.5</v>
      </c>
    </row>
    <row r="41" ht="15.75" thickBot="1"/>
    <row r="42" spans="1:28" ht="51.75" thickBot="1">
      <c r="A42" s="603" t="s">
        <v>507</v>
      </c>
      <c r="B42" s="789" t="s">
        <v>194</v>
      </c>
      <c r="C42" s="790"/>
      <c r="D42" s="791"/>
      <c r="E42" s="789" t="s">
        <v>195</v>
      </c>
      <c r="F42" s="790"/>
      <c r="G42" s="791"/>
      <c r="H42" s="789" t="s">
        <v>192</v>
      </c>
      <c r="I42" s="790"/>
      <c r="J42" s="791"/>
      <c r="K42" s="789" t="s">
        <v>196</v>
      </c>
      <c r="L42" s="790"/>
      <c r="M42" s="791"/>
      <c r="N42" s="789" t="s">
        <v>199</v>
      </c>
      <c r="O42" s="790"/>
      <c r="P42" s="791"/>
      <c r="Q42" s="515"/>
      <c r="R42" s="637" t="s">
        <v>463</v>
      </c>
      <c r="S42" s="637" t="s">
        <v>464</v>
      </c>
      <c r="T42" s="637" t="s">
        <v>465</v>
      </c>
      <c r="U42" s="638" t="s">
        <v>466</v>
      </c>
      <c r="V42" s="792" t="s">
        <v>467</v>
      </c>
      <c r="W42" s="793"/>
      <c r="X42" s="794"/>
      <c r="Y42" s="639" t="s">
        <v>468</v>
      </c>
      <c r="Z42" s="510"/>
      <c r="AA42" s="507" t="s">
        <v>469</v>
      </c>
      <c r="AB42" s="511"/>
    </row>
    <row r="43" spans="1:28" ht="17.25" thickBot="1">
      <c r="A43" s="574" t="s">
        <v>194</v>
      </c>
      <c r="B43" s="525"/>
      <c r="C43" s="525"/>
      <c r="D43" s="526"/>
      <c r="E43" s="527">
        <v>16</v>
      </c>
      <c r="F43" s="527" t="s">
        <v>9</v>
      </c>
      <c r="G43" s="528">
        <v>7</v>
      </c>
      <c r="H43" s="529">
        <v>6</v>
      </c>
      <c r="I43" s="527" t="s">
        <v>9</v>
      </c>
      <c r="J43" s="527">
        <v>6</v>
      </c>
      <c r="K43" s="530">
        <v>13</v>
      </c>
      <c r="L43" s="531" t="s">
        <v>9</v>
      </c>
      <c r="M43" s="532">
        <v>5</v>
      </c>
      <c r="N43" s="530">
        <v>15</v>
      </c>
      <c r="O43" s="531" t="s">
        <v>9</v>
      </c>
      <c r="P43" s="528">
        <v>3</v>
      </c>
      <c r="Q43" s="515"/>
      <c r="R43" s="590">
        <f>S43+T43+U43</f>
        <v>4</v>
      </c>
      <c r="S43" s="590">
        <v>3</v>
      </c>
      <c r="T43" s="590">
        <v>1</v>
      </c>
      <c r="U43" s="590"/>
      <c r="V43" s="591">
        <f>E43+H43+K43+N43+B43</f>
        <v>50</v>
      </c>
      <c r="W43" s="591" t="s">
        <v>9</v>
      </c>
      <c r="X43" s="591">
        <f>G43+J43+M43+P43+D43</f>
        <v>21</v>
      </c>
      <c r="Y43" s="590">
        <f>S43*2+T43*1</f>
        <v>7</v>
      </c>
      <c r="Z43" s="514"/>
      <c r="AA43" s="514">
        <v>1</v>
      </c>
      <c r="AB43" s="511"/>
    </row>
    <row r="44" spans="1:27" ht="16.5" thickBot="1">
      <c r="A44" s="574" t="s">
        <v>192</v>
      </c>
      <c r="B44" s="527">
        <v>6</v>
      </c>
      <c r="C44" s="531" t="s">
        <v>9</v>
      </c>
      <c r="D44" s="532">
        <v>6</v>
      </c>
      <c r="E44" s="544">
        <v>11</v>
      </c>
      <c r="F44" s="527" t="s">
        <v>9</v>
      </c>
      <c r="G44" s="532">
        <v>6</v>
      </c>
      <c r="H44" s="525"/>
      <c r="I44" s="525"/>
      <c r="J44" s="525"/>
      <c r="K44" s="544">
        <v>11</v>
      </c>
      <c r="L44" s="531" t="s">
        <v>9</v>
      </c>
      <c r="M44" s="532">
        <v>2</v>
      </c>
      <c r="N44" s="736">
        <v>6</v>
      </c>
      <c r="O44" s="635" t="s">
        <v>9</v>
      </c>
      <c r="P44" s="636">
        <v>3</v>
      </c>
      <c r="Q44" s="515"/>
      <c r="R44" s="590">
        <f>S44+T44+U44</f>
        <v>4</v>
      </c>
      <c r="S44" s="595">
        <v>3</v>
      </c>
      <c r="T44" s="595">
        <v>1</v>
      </c>
      <c r="U44" s="595"/>
      <c r="V44" s="591">
        <f>E44+H44+K44+N44+B44</f>
        <v>34</v>
      </c>
      <c r="W44" s="591" t="s">
        <v>9</v>
      </c>
      <c r="X44" s="591">
        <f>G44+J44+M44+P44+D44</f>
        <v>17</v>
      </c>
      <c r="Y44" s="590">
        <f>S44*2+T44*1</f>
        <v>7</v>
      </c>
      <c r="AA44" s="33">
        <v>2</v>
      </c>
    </row>
    <row r="45" spans="1:27" ht="16.5" thickBot="1">
      <c r="A45" s="574" t="s">
        <v>195</v>
      </c>
      <c r="B45" s="527">
        <v>7</v>
      </c>
      <c r="C45" s="531" t="s">
        <v>9</v>
      </c>
      <c r="D45" s="532">
        <v>16</v>
      </c>
      <c r="E45" s="543"/>
      <c r="F45" s="525"/>
      <c r="G45" s="526"/>
      <c r="H45" s="527">
        <v>6</v>
      </c>
      <c r="I45" s="527" t="s">
        <v>9</v>
      </c>
      <c r="J45" s="527">
        <v>11</v>
      </c>
      <c r="K45" s="544">
        <v>10</v>
      </c>
      <c r="L45" s="531" t="s">
        <v>9</v>
      </c>
      <c r="M45" s="532">
        <v>3</v>
      </c>
      <c r="N45" s="530">
        <v>6</v>
      </c>
      <c r="O45" s="531" t="s">
        <v>9</v>
      </c>
      <c r="P45" s="528">
        <v>4</v>
      </c>
      <c r="Q45" s="515"/>
      <c r="R45" s="590">
        <f>S45+T45+U45</f>
        <v>4</v>
      </c>
      <c r="S45" s="595">
        <v>2</v>
      </c>
      <c r="T45" s="595"/>
      <c r="U45" s="595">
        <v>2</v>
      </c>
      <c r="V45" s="591">
        <f>E45+H45+K45+N45+B45</f>
        <v>29</v>
      </c>
      <c r="W45" s="591" t="s">
        <v>9</v>
      </c>
      <c r="X45" s="591">
        <f>G45+J45+M45+P45+D45</f>
        <v>34</v>
      </c>
      <c r="Y45" s="590">
        <f>S45*2+T45*1</f>
        <v>4</v>
      </c>
      <c r="AA45" s="33">
        <v>3</v>
      </c>
    </row>
    <row r="46" spans="1:27" ht="16.5" thickBot="1">
      <c r="A46" s="605" t="s">
        <v>196</v>
      </c>
      <c r="B46" s="572">
        <v>5</v>
      </c>
      <c r="C46" s="531" t="s">
        <v>9</v>
      </c>
      <c r="D46" s="552">
        <v>13</v>
      </c>
      <c r="E46" s="553">
        <v>3</v>
      </c>
      <c r="F46" s="527" t="s">
        <v>9</v>
      </c>
      <c r="G46" s="554">
        <v>10</v>
      </c>
      <c r="H46" s="555">
        <v>2</v>
      </c>
      <c r="I46" s="527" t="s">
        <v>9</v>
      </c>
      <c r="J46" s="554">
        <v>11</v>
      </c>
      <c r="K46" s="556"/>
      <c r="L46" s="556"/>
      <c r="M46" s="556"/>
      <c r="N46" s="555">
        <v>8</v>
      </c>
      <c r="O46" s="531" t="s">
        <v>9</v>
      </c>
      <c r="P46" s="557">
        <v>6</v>
      </c>
      <c r="Q46" s="515"/>
      <c r="R46" s="590">
        <f>S46+T46+U46</f>
        <v>4</v>
      </c>
      <c r="S46" s="595">
        <v>1</v>
      </c>
      <c r="T46" s="595"/>
      <c r="U46" s="595">
        <v>3</v>
      </c>
      <c r="V46" s="591">
        <f>E46+H46+K46+N46+B46</f>
        <v>18</v>
      </c>
      <c r="W46" s="591" t="s">
        <v>9</v>
      </c>
      <c r="X46" s="591">
        <f>G46+J46+M46+P46+D46</f>
        <v>40</v>
      </c>
      <c r="Y46" s="590">
        <f>S46*2+T46*1</f>
        <v>2</v>
      </c>
      <c r="AA46" s="746">
        <v>4</v>
      </c>
    </row>
    <row r="47" spans="1:27" ht="16.5" thickBot="1">
      <c r="A47" s="605" t="s">
        <v>199</v>
      </c>
      <c r="B47" s="562">
        <v>3</v>
      </c>
      <c r="C47" s="561" t="s">
        <v>9</v>
      </c>
      <c r="D47" s="562">
        <v>15</v>
      </c>
      <c r="E47" s="563">
        <v>4</v>
      </c>
      <c r="F47" s="564" t="s">
        <v>9</v>
      </c>
      <c r="G47" s="565">
        <v>6</v>
      </c>
      <c r="H47" s="566">
        <v>3</v>
      </c>
      <c r="I47" s="564" t="s">
        <v>9</v>
      </c>
      <c r="J47" s="565">
        <v>6</v>
      </c>
      <c r="K47" s="566">
        <v>6</v>
      </c>
      <c r="L47" s="567" t="s">
        <v>9</v>
      </c>
      <c r="M47" s="565">
        <v>8</v>
      </c>
      <c r="N47" s="568"/>
      <c r="O47" s="568"/>
      <c r="P47" s="569"/>
      <c r="Q47" s="515"/>
      <c r="R47" s="590">
        <f>S47+T47+U47</f>
        <v>4</v>
      </c>
      <c r="S47" s="595"/>
      <c r="T47" s="595"/>
      <c r="U47" s="595">
        <v>4</v>
      </c>
      <c r="V47" s="591">
        <f>E47+H47+K47+N47+B47</f>
        <v>16</v>
      </c>
      <c r="W47" s="591" t="s">
        <v>9</v>
      </c>
      <c r="X47" s="591">
        <f>G47+J47+M47+P47+D47</f>
        <v>35</v>
      </c>
      <c r="Y47" s="590">
        <f>S47*2+T47*1</f>
        <v>0</v>
      </c>
      <c r="AA47" s="746">
        <v>5</v>
      </c>
    </row>
    <row r="48" ht="15.75" thickBot="1"/>
    <row r="49" spans="1:28" ht="51.75" thickBot="1">
      <c r="A49" s="603" t="s">
        <v>508</v>
      </c>
      <c r="B49" s="789" t="s">
        <v>191</v>
      </c>
      <c r="C49" s="790"/>
      <c r="D49" s="791"/>
      <c r="E49" s="789" t="s">
        <v>193</v>
      </c>
      <c r="F49" s="790"/>
      <c r="G49" s="791"/>
      <c r="H49" s="789" t="s">
        <v>197</v>
      </c>
      <c r="I49" s="790"/>
      <c r="J49" s="791"/>
      <c r="K49" s="789" t="s">
        <v>171</v>
      </c>
      <c r="L49" s="790"/>
      <c r="M49" s="791"/>
      <c r="N49" s="789" t="s">
        <v>103</v>
      </c>
      <c r="O49" s="790"/>
      <c r="P49" s="791"/>
      <c r="Q49" s="515"/>
      <c r="R49" s="640" t="s">
        <v>463</v>
      </c>
      <c r="S49" s="640" t="s">
        <v>464</v>
      </c>
      <c r="T49" s="640" t="s">
        <v>465</v>
      </c>
      <c r="U49" s="641" t="s">
        <v>466</v>
      </c>
      <c r="V49" s="795" t="s">
        <v>467</v>
      </c>
      <c r="W49" s="796"/>
      <c r="X49" s="797"/>
      <c r="Y49" s="642" t="s">
        <v>468</v>
      </c>
      <c r="Z49" s="510"/>
      <c r="AA49" s="507" t="s">
        <v>469</v>
      </c>
      <c r="AB49" s="511"/>
    </row>
    <row r="50" spans="1:28" ht="17.25" thickBot="1">
      <c r="A50" s="574" t="s">
        <v>193</v>
      </c>
      <c r="B50" s="527">
        <v>11</v>
      </c>
      <c r="C50" s="531" t="s">
        <v>9</v>
      </c>
      <c r="D50" s="532">
        <v>4</v>
      </c>
      <c r="E50" s="525"/>
      <c r="F50" s="525"/>
      <c r="G50" s="586"/>
      <c r="H50" s="529">
        <v>9</v>
      </c>
      <c r="I50" s="527" t="s">
        <v>9</v>
      </c>
      <c r="J50" s="527">
        <v>2</v>
      </c>
      <c r="K50" s="544">
        <v>8</v>
      </c>
      <c r="L50" s="531" t="s">
        <v>9</v>
      </c>
      <c r="M50" s="532">
        <v>6</v>
      </c>
      <c r="N50" s="530">
        <v>8</v>
      </c>
      <c r="O50" s="531" t="s">
        <v>9</v>
      </c>
      <c r="P50" s="528">
        <v>5</v>
      </c>
      <c r="Q50" s="515"/>
      <c r="R50" s="590">
        <f>S50+T50+U50</f>
        <v>4</v>
      </c>
      <c r="S50" s="595">
        <v>4</v>
      </c>
      <c r="T50" s="595"/>
      <c r="U50" s="595"/>
      <c r="V50" s="591">
        <f>E50+H50+K50+N50+B50</f>
        <v>36</v>
      </c>
      <c r="W50" s="591" t="s">
        <v>9</v>
      </c>
      <c r="X50" s="591">
        <f>G50+J50+M50+P50+D50</f>
        <v>17</v>
      </c>
      <c r="Y50" s="590">
        <f>S50*2+T50*1</f>
        <v>8</v>
      </c>
      <c r="AA50" s="756">
        <v>1</v>
      </c>
      <c r="AB50" s="511"/>
    </row>
    <row r="51" spans="1:27" ht="17.25" thickBot="1">
      <c r="A51" s="574" t="s">
        <v>191</v>
      </c>
      <c r="B51" s="525"/>
      <c r="C51" s="525"/>
      <c r="D51" s="526"/>
      <c r="E51" s="544">
        <v>4</v>
      </c>
      <c r="F51" s="527" t="s">
        <v>9</v>
      </c>
      <c r="G51" s="532">
        <v>11</v>
      </c>
      <c r="H51" s="527">
        <v>7</v>
      </c>
      <c r="I51" s="527" t="s">
        <v>9</v>
      </c>
      <c r="J51" s="527">
        <v>4</v>
      </c>
      <c r="K51" s="530">
        <v>16</v>
      </c>
      <c r="L51" s="531" t="s">
        <v>9</v>
      </c>
      <c r="M51" s="532">
        <v>2</v>
      </c>
      <c r="N51" s="634">
        <v>24</v>
      </c>
      <c r="O51" s="635" t="s">
        <v>9</v>
      </c>
      <c r="P51" s="636">
        <v>10</v>
      </c>
      <c r="Q51" s="515"/>
      <c r="R51" s="590">
        <f>S51+T51+U51</f>
        <v>4</v>
      </c>
      <c r="S51" s="590">
        <v>3</v>
      </c>
      <c r="T51" s="590"/>
      <c r="U51" s="590">
        <v>1</v>
      </c>
      <c r="V51" s="591">
        <f>E51+H51+K51+N51+B51</f>
        <v>51</v>
      </c>
      <c r="W51" s="591" t="s">
        <v>9</v>
      </c>
      <c r="X51" s="591">
        <f>G51+J51+M51+P51+D51</f>
        <v>27</v>
      </c>
      <c r="Y51" s="590">
        <f>S51*2+T51*1</f>
        <v>6</v>
      </c>
      <c r="Z51" s="514"/>
      <c r="AA51" s="755">
        <v>2</v>
      </c>
    </row>
    <row r="52" spans="1:27" ht="16.5" thickBot="1">
      <c r="A52" s="574" t="s">
        <v>197</v>
      </c>
      <c r="B52" s="527">
        <v>4</v>
      </c>
      <c r="C52" s="531" t="s">
        <v>9</v>
      </c>
      <c r="D52" s="532">
        <v>7</v>
      </c>
      <c r="E52" s="544">
        <v>2</v>
      </c>
      <c r="F52" s="527" t="s">
        <v>9</v>
      </c>
      <c r="G52" s="532">
        <v>9</v>
      </c>
      <c r="H52" s="525"/>
      <c r="I52" s="525"/>
      <c r="J52" s="525"/>
      <c r="K52" s="544">
        <v>11</v>
      </c>
      <c r="L52" s="531" t="s">
        <v>9</v>
      </c>
      <c r="M52" s="532">
        <v>4</v>
      </c>
      <c r="N52" s="544">
        <v>6</v>
      </c>
      <c r="O52" s="531" t="s">
        <v>9</v>
      </c>
      <c r="P52" s="528">
        <v>10</v>
      </c>
      <c r="Q52" s="515"/>
      <c r="R52" s="590">
        <f>S52+T52+U52</f>
        <v>4</v>
      </c>
      <c r="S52" s="595">
        <v>1</v>
      </c>
      <c r="T52" s="595"/>
      <c r="U52" s="595">
        <v>3</v>
      </c>
      <c r="V52" s="591">
        <f>E52+H52+K52+N52+B52</f>
        <v>23</v>
      </c>
      <c r="W52" s="591" t="s">
        <v>9</v>
      </c>
      <c r="X52" s="591">
        <f>G52+J52+M52+P52+D52</f>
        <v>30</v>
      </c>
      <c r="Y52" s="590">
        <f>S52*2+T52*1</f>
        <v>2</v>
      </c>
      <c r="AA52" s="756">
        <v>3</v>
      </c>
    </row>
    <row r="53" spans="1:30" ht="16.5" thickBot="1">
      <c r="A53" s="605" t="s">
        <v>103</v>
      </c>
      <c r="B53" s="572">
        <v>10</v>
      </c>
      <c r="C53" s="531" t="s">
        <v>9</v>
      </c>
      <c r="D53" s="552">
        <v>24</v>
      </c>
      <c r="E53" s="553">
        <v>5</v>
      </c>
      <c r="F53" s="527" t="s">
        <v>9</v>
      </c>
      <c r="G53" s="554">
        <v>8</v>
      </c>
      <c r="H53" s="555">
        <v>10</v>
      </c>
      <c r="I53" s="527" t="s">
        <v>9</v>
      </c>
      <c r="J53" s="554">
        <v>6</v>
      </c>
      <c r="K53" s="587">
        <v>5</v>
      </c>
      <c r="L53" s="694" t="s">
        <v>9</v>
      </c>
      <c r="M53" s="587">
        <v>8</v>
      </c>
      <c r="N53" s="588"/>
      <c r="O53" s="556"/>
      <c r="P53" s="709"/>
      <c r="Q53" s="515"/>
      <c r="R53" s="590">
        <f>S53+T53+U53</f>
        <v>4</v>
      </c>
      <c r="S53" s="595">
        <v>1</v>
      </c>
      <c r="T53" s="595"/>
      <c r="U53" s="595">
        <v>3</v>
      </c>
      <c r="V53" s="591">
        <f>E53+H53+K53+N53+B53</f>
        <v>30</v>
      </c>
      <c r="W53" s="591" t="s">
        <v>9</v>
      </c>
      <c r="X53" s="591">
        <f>G53+J53+M53+P53+D53</f>
        <v>46</v>
      </c>
      <c r="Y53" s="590">
        <f>S53*2+T53*1</f>
        <v>2</v>
      </c>
      <c r="AA53" s="757">
        <v>4</v>
      </c>
      <c r="AD53" s="746"/>
    </row>
    <row r="54" spans="1:30" ht="16.5" thickBot="1">
      <c r="A54" s="605" t="s">
        <v>171</v>
      </c>
      <c r="B54" s="562">
        <v>2</v>
      </c>
      <c r="C54" s="561" t="s">
        <v>9</v>
      </c>
      <c r="D54" s="562">
        <v>16</v>
      </c>
      <c r="E54" s="563">
        <v>6</v>
      </c>
      <c r="F54" s="564" t="s">
        <v>9</v>
      </c>
      <c r="G54" s="565">
        <v>8</v>
      </c>
      <c r="H54" s="566">
        <v>5</v>
      </c>
      <c r="I54" s="564" t="s">
        <v>9</v>
      </c>
      <c r="J54" s="565">
        <v>11</v>
      </c>
      <c r="K54" s="747"/>
      <c r="L54" s="568"/>
      <c r="M54" s="748"/>
      <c r="N54" s="749">
        <v>8</v>
      </c>
      <c r="O54" s="561" t="s">
        <v>9</v>
      </c>
      <c r="P54" s="750">
        <v>5</v>
      </c>
      <c r="Q54" s="515"/>
      <c r="R54" s="590">
        <f>S54+T54+U54</f>
        <v>4</v>
      </c>
      <c r="S54" s="595">
        <v>1</v>
      </c>
      <c r="T54" s="595"/>
      <c r="U54" s="595">
        <v>3</v>
      </c>
      <c r="V54" s="591">
        <f>E54+H54+K54+N54+B54</f>
        <v>21</v>
      </c>
      <c r="W54" s="591" t="s">
        <v>9</v>
      </c>
      <c r="X54" s="591">
        <f>G54+J54+M54+P54+D54</f>
        <v>40</v>
      </c>
      <c r="Y54" s="590">
        <f>S54*2+T54*1</f>
        <v>2</v>
      </c>
      <c r="AA54" s="756">
        <v>5</v>
      </c>
      <c r="AD54" s="746"/>
    </row>
    <row r="55" ht="15.75" thickBot="1"/>
    <row r="56" spans="1:28" ht="51.75" customHeight="1" thickBot="1">
      <c r="A56" s="603" t="s">
        <v>509</v>
      </c>
      <c r="B56" s="789" t="s">
        <v>539</v>
      </c>
      <c r="C56" s="790"/>
      <c r="D56" s="791"/>
      <c r="E56" s="789" t="s">
        <v>205</v>
      </c>
      <c r="F56" s="790"/>
      <c r="G56" s="791"/>
      <c r="H56" s="789" t="s">
        <v>104</v>
      </c>
      <c r="I56" s="790"/>
      <c r="J56" s="791"/>
      <c r="K56" s="789" t="s">
        <v>105</v>
      </c>
      <c r="L56" s="790"/>
      <c r="M56" s="791"/>
      <c r="N56" s="789" t="s">
        <v>200</v>
      </c>
      <c r="O56" s="790"/>
      <c r="P56" s="791"/>
      <c r="Q56" s="515"/>
      <c r="R56" s="637" t="s">
        <v>463</v>
      </c>
      <c r="S56" s="637" t="s">
        <v>464</v>
      </c>
      <c r="T56" s="637" t="s">
        <v>465</v>
      </c>
      <c r="U56" s="638" t="s">
        <v>466</v>
      </c>
      <c r="V56" s="792" t="s">
        <v>467</v>
      </c>
      <c r="W56" s="793"/>
      <c r="X56" s="794"/>
      <c r="Y56" s="639" t="s">
        <v>468</v>
      </c>
      <c r="Z56" s="510"/>
      <c r="AA56" s="507" t="s">
        <v>469</v>
      </c>
      <c r="AB56" s="511"/>
    </row>
    <row r="57" spans="1:28" ht="15.75" customHeight="1" thickBot="1">
      <c r="A57" s="605" t="s">
        <v>200</v>
      </c>
      <c r="B57" s="572">
        <v>12</v>
      </c>
      <c r="C57" s="531" t="s">
        <v>9</v>
      </c>
      <c r="D57" s="552">
        <v>5</v>
      </c>
      <c r="E57" s="572">
        <v>5</v>
      </c>
      <c r="F57" s="527" t="s">
        <v>9</v>
      </c>
      <c r="G57" s="557">
        <v>3</v>
      </c>
      <c r="H57" s="626">
        <v>3</v>
      </c>
      <c r="I57" s="527" t="s">
        <v>9</v>
      </c>
      <c r="J57" s="587">
        <v>6</v>
      </c>
      <c r="K57" s="555">
        <v>11</v>
      </c>
      <c r="L57" s="694" t="s">
        <v>9</v>
      </c>
      <c r="M57" s="554">
        <v>5</v>
      </c>
      <c r="N57" s="588"/>
      <c r="O57" s="556"/>
      <c r="P57" s="709"/>
      <c r="Q57" s="515"/>
      <c r="R57" s="590">
        <f>S57+T57+U57</f>
        <v>4</v>
      </c>
      <c r="S57" s="595">
        <v>3</v>
      </c>
      <c r="T57" s="595"/>
      <c r="U57" s="595">
        <v>1</v>
      </c>
      <c r="V57" s="591">
        <f>E57+H57+K57+N57+B57</f>
        <v>31</v>
      </c>
      <c r="W57" s="591" t="s">
        <v>9</v>
      </c>
      <c r="X57" s="591">
        <f>G57+J57+M57+P57+D57</f>
        <v>19</v>
      </c>
      <c r="Y57" s="590">
        <f>S57*2+T57*1</f>
        <v>6</v>
      </c>
      <c r="AA57" s="753">
        <v>1</v>
      </c>
      <c r="AB57" s="511"/>
    </row>
    <row r="58" spans="1:27" ht="17.25" thickBot="1">
      <c r="A58" s="574" t="s">
        <v>539</v>
      </c>
      <c r="B58" s="525"/>
      <c r="C58" s="525"/>
      <c r="D58" s="526"/>
      <c r="E58" s="544">
        <v>16</v>
      </c>
      <c r="F58" s="527" t="s">
        <v>9</v>
      </c>
      <c r="G58" s="532">
        <v>7</v>
      </c>
      <c r="H58" s="527">
        <v>8</v>
      </c>
      <c r="I58" s="527" t="s">
        <v>9</v>
      </c>
      <c r="J58" s="527">
        <v>5</v>
      </c>
      <c r="K58" s="530">
        <v>9</v>
      </c>
      <c r="L58" s="531" t="s">
        <v>9</v>
      </c>
      <c r="M58" s="532">
        <v>6</v>
      </c>
      <c r="N58" s="634">
        <v>5</v>
      </c>
      <c r="O58" s="635" t="s">
        <v>9</v>
      </c>
      <c r="P58" s="636">
        <v>11</v>
      </c>
      <c r="Q58" s="515"/>
      <c r="R58" s="590">
        <f>S58+T58+U58</f>
        <v>4</v>
      </c>
      <c r="S58" s="590">
        <v>3</v>
      </c>
      <c r="T58" s="590"/>
      <c r="U58" s="590">
        <v>1</v>
      </c>
      <c r="V58" s="591">
        <f>E58+H58+K58+N58+B58</f>
        <v>38</v>
      </c>
      <c r="W58" s="591" t="s">
        <v>9</v>
      </c>
      <c r="X58" s="591">
        <f>G58+J58+M58+P58+D58</f>
        <v>29</v>
      </c>
      <c r="Y58" s="590">
        <f>S58*2+T58*1</f>
        <v>6</v>
      </c>
      <c r="Z58" s="514"/>
      <c r="AA58" s="752">
        <v>2</v>
      </c>
    </row>
    <row r="59" spans="1:27" ht="16.5" thickBot="1">
      <c r="A59" s="574" t="s">
        <v>104</v>
      </c>
      <c r="B59" s="527">
        <v>5</v>
      </c>
      <c r="C59" s="531" t="s">
        <v>9</v>
      </c>
      <c r="D59" s="532">
        <v>8</v>
      </c>
      <c r="E59" s="544">
        <v>12</v>
      </c>
      <c r="F59" s="527" t="s">
        <v>9</v>
      </c>
      <c r="G59" s="532">
        <v>6</v>
      </c>
      <c r="H59" s="525"/>
      <c r="I59" s="525"/>
      <c r="J59" s="525"/>
      <c r="K59" s="544">
        <v>5</v>
      </c>
      <c r="L59" s="531" t="s">
        <v>9</v>
      </c>
      <c r="M59" s="532">
        <v>5</v>
      </c>
      <c r="N59" s="544">
        <v>6</v>
      </c>
      <c r="O59" s="531" t="s">
        <v>9</v>
      </c>
      <c r="P59" s="528">
        <v>3</v>
      </c>
      <c r="Q59" s="515"/>
      <c r="R59" s="590">
        <f>S59+T59+U59</f>
        <v>4</v>
      </c>
      <c r="S59" s="595">
        <v>2</v>
      </c>
      <c r="T59" s="595">
        <v>1</v>
      </c>
      <c r="U59" s="595">
        <v>1</v>
      </c>
      <c r="V59" s="591">
        <f>E59+H59+K59+N59+B59</f>
        <v>28</v>
      </c>
      <c r="W59" s="591" t="s">
        <v>9</v>
      </c>
      <c r="X59" s="591">
        <f>G59+J59+M59+P59+D59</f>
        <v>22</v>
      </c>
      <c r="Y59" s="590">
        <f>S59*2+T59*1</f>
        <v>5</v>
      </c>
      <c r="AA59" s="754">
        <v>3</v>
      </c>
    </row>
    <row r="60" spans="1:27" ht="16.5" thickBot="1">
      <c r="A60" s="605" t="s">
        <v>105</v>
      </c>
      <c r="B60" s="572">
        <v>6</v>
      </c>
      <c r="C60" s="531" t="s">
        <v>9</v>
      </c>
      <c r="D60" s="552">
        <v>9</v>
      </c>
      <c r="E60" s="553">
        <v>5</v>
      </c>
      <c r="F60" s="527" t="s">
        <v>9</v>
      </c>
      <c r="G60" s="554">
        <v>4</v>
      </c>
      <c r="H60" s="555">
        <v>5</v>
      </c>
      <c r="I60" s="527" t="s">
        <v>9</v>
      </c>
      <c r="J60" s="554">
        <v>5</v>
      </c>
      <c r="K60" s="556"/>
      <c r="L60" s="556"/>
      <c r="M60" s="556"/>
      <c r="N60" s="555">
        <v>5</v>
      </c>
      <c r="O60" s="531" t="s">
        <v>9</v>
      </c>
      <c r="P60" s="557">
        <v>11</v>
      </c>
      <c r="Q60" s="515"/>
      <c r="R60" s="590">
        <f>S60+T60+U60</f>
        <v>4</v>
      </c>
      <c r="S60" s="595">
        <v>1</v>
      </c>
      <c r="T60" s="595">
        <v>1</v>
      </c>
      <c r="U60" s="595">
        <v>2</v>
      </c>
      <c r="V60" s="591">
        <f>E60+H60+K60+N60+B60</f>
        <v>21</v>
      </c>
      <c r="W60" s="591" t="s">
        <v>9</v>
      </c>
      <c r="X60" s="591">
        <f>G60+J60+M60+P60+D60</f>
        <v>29</v>
      </c>
      <c r="Y60" s="590">
        <f>S60*2+T60*1</f>
        <v>3</v>
      </c>
      <c r="AA60" s="753">
        <v>4</v>
      </c>
    </row>
    <row r="61" spans="1:27" ht="16.5" thickBot="1">
      <c r="A61" s="574" t="s">
        <v>205</v>
      </c>
      <c r="B61" s="564">
        <v>7</v>
      </c>
      <c r="C61" s="561" t="s">
        <v>9</v>
      </c>
      <c r="D61" s="564">
        <v>16</v>
      </c>
      <c r="E61" s="729"/>
      <c r="F61" s="730"/>
      <c r="G61" s="731"/>
      <c r="H61" s="732">
        <v>6</v>
      </c>
      <c r="I61" s="564" t="s">
        <v>9</v>
      </c>
      <c r="J61" s="733">
        <v>12</v>
      </c>
      <c r="K61" s="732">
        <v>4</v>
      </c>
      <c r="L61" s="561" t="s">
        <v>9</v>
      </c>
      <c r="M61" s="733">
        <v>5</v>
      </c>
      <c r="N61" s="561">
        <v>3</v>
      </c>
      <c r="O61" s="561" t="s">
        <v>9</v>
      </c>
      <c r="P61" s="734">
        <v>5</v>
      </c>
      <c r="Q61" s="515"/>
      <c r="R61" s="590">
        <f>S61+T61+U61</f>
        <v>4</v>
      </c>
      <c r="S61" s="595"/>
      <c r="T61" s="595"/>
      <c r="U61" s="595">
        <v>4</v>
      </c>
      <c r="V61" s="591">
        <f>E61+H61+K61+N61+B61</f>
        <v>20</v>
      </c>
      <c r="W61" s="591" t="s">
        <v>9</v>
      </c>
      <c r="X61" s="591">
        <f>G61+J61+M61+P61+D61</f>
        <v>38</v>
      </c>
      <c r="Y61" s="590">
        <f>S61*2+T61*1</f>
        <v>0</v>
      </c>
      <c r="AA61" s="753">
        <v>5</v>
      </c>
    </row>
    <row r="65" ht="15.75" thickBot="1"/>
    <row r="66" spans="1:28" ht="51.75" thickBot="1">
      <c r="A66" s="603" t="s">
        <v>510</v>
      </c>
      <c r="B66" s="789"/>
      <c r="C66" s="790"/>
      <c r="D66" s="791"/>
      <c r="E66" s="789"/>
      <c r="F66" s="790"/>
      <c r="G66" s="791"/>
      <c r="H66" s="789"/>
      <c r="I66" s="790"/>
      <c r="J66" s="791"/>
      <c r="K66" s="807"/>
      <c r="L66" s="807"/>
      <c r="M66" s="807"/>
      <c r="N66" s="807"/>
      <c r="O66" s="807"/>
      <c r="P66" s="807"/>
      <c r="Q66" s="515"/>
      <c r="R66" s="507" t="s">
        <v>463</v>
      </c>
      <c r="S66" s="507" t="s">
        <v>464</v>
      </c>
      <c r="T66" s="507" t="s">
        <v>465</v>
      </c>
      <c r="U66" s="508" t="s">
        <v>466</v>
      </c>
      <c r="V66" s="804" t="s">
        <v>467</v>
      </c>
      <c r="W66" s="805"/>
      <c r="X66" s="806"/>
      <c r="Y66" s="509" t="s">
        <v>468</v>
      </c>
      <c r="Z66" s="510"/>
      <c r="AA66" s="507" t="s">
        <v>469</v>
      </c>
      <c r="AB66" s="511"/>
    </row>
    <row r="67" spans="1:28" ht="16.5">
      <c r="A67" s="573" t="s">
        <v>194</v>
      </c>
      <c r="B67" s="517"/>
      <c r="C67" s="517"/>
      <c r="D67" s="518"/>
      <c r="E67" s="539"/>
      <c r="F67" s="539" t="s">
        <v>9</v>
      </c>
      <c r="G67" s="539"/>
      <c r="H67" s="644">
        <v>15</v>
      </c>
      <c r="I67" s="539" t="s">
        <v>9</v>
      </c>
      <c r="J67" s="643">
        <v>14</v>
      </c>
      <c r="K67" s="541"/>
      <c r="L67" s="541"/>
      <c r="M67" s="539"/>
      <c r="N67" s="541"/>
      <c r="O67" s="541"/>
      <c r="P67" s="539"/>
      <c r="Q67" s="515"/>
      <c r="R67" s="512"/>
      <c r="S67" s="516"/>
      <c r="T67" s="516"/>
      <c r="U67" s="516"/>
      <c r="V67" s="513"/>
      <c r="W67" s="513"/>
      <c r="X67" s="513"/>
      <c r="Y67" s="512"/>
      <c r="Z67" s="514"/>
      <c r="AA67" s="514"/>
      <c r="AB67" s="511"/>
    </row>
    <row r="68" spans="1:28" ht="17.25" thickBot="1">
      <c r="A68" s="574"/>
      <c r="B68" s="525"/>
      <c r="C68" s="525"/>
      <c r="D68" s="526"/>
      <c r="E68" s="527"/>
      <c r="F68" s="527" t="s">
        <v>9</v>
      </c>
      <c r="G68" s="527"/>
      <c r="H68" s="544"/>
      <c r="I68" s="527" t="s">
        <v>9</v>
      </c>
      <c r="J68" s="532"/>
      <c r="K68" s="541"/>
      <c r="L68" s="541"/>
      <c r="M68" s="539"/>
      <c r="N68" s="541"/>
      <c r="O68" s="541"/>
      <c r="P68" s="539"/>
      <c r="Q68" s="515"/>
      <c r="R68" s="590">
        <f>S68+T68+U68</f>
        <v>1</v>
      </c>
      <c r="S68" s="590">
        <v>1</v>
      </c>
      <c r="T68" s="590"/>
      <c r="U68" s="590"/>
      <c r="V68" s="591">
        <f>B67+E67+H67+K67+N67+N68+K68+H68+E68+B68</f>
        <v>15</v>
      </c>
      <c r="W68" s="591" t="s">
        <v>9</v>
      </c>
      <c r="X68" s="591">
        <f>D67+G67+J67+M67+P67+P68+M68+J68+G68+D68</f>
        <v>14</v>
      </c>
      <c r="Y68" s="590">
        <f>S68*2+T68*1</f>
        <v>2</v>
      </c>
      <c r="Z68" s="514"/>
      <c r="AA68" s="514"/>
      <c r="AB68" s="511"/>
    </row>
    <row r="69" spans="1:25" ht="15.75">
      <c r="A69" s="573" t="s">
        <v>192</v>
      </c>
      <c r="B69" s="538"/>
      <c r="C69" s="533" t="s">
        <v>9</v>
      </c>
      <c r="D69" s="534"/>
      <c r="E69" s="535"/>
      <c r="F69" s="536"/>
      <c r="G69" s="537"/>
      <c r="H69" s="539">
        <v>7</v>
      </c>
      <c r="I69" s="539" t="s">
        <v>9</v>
      </c>
      <c r="J69" s="643">
        <v>5</v>
      </c>
      <c r="K69" s="539"/>
      <c r="L69" s="541"/>
      <c r="M69" s="539"/>
      <c r="N69" s="541"/>
      <c r="O69" s="541"/>
      <c r="P69" s="539"/>
      <c r="Q69" s="515"/>
      <c r="R69" s="592"/>
      <c r="S69" s="593"/>
      <c r="T69" s="593"/>
      <c r="U69" s="593"/>
      <c r="V69" s="594"/>
      <c r="W69" s="594"/>
      <c r="X69" s="594"/>
      <c r="Y69" s="592"/>
    </row>
    <row r="70" spans="1:25" ht="16.5" thickBot="1">
      <c r="A70" s="574"/>
      <c r="B70" s="527"/>
      <c r="C70" s="531" t="s">
        <v>9</v>
      </c>
      <c r="D70" s="532"/>
      <c r="E70" s="543"/>
      <c r="F70" s="525"/>
      <c r="G70" s="526"/>
      <c r="H70" s="527"/>
      <c r="I70" s="527" t="s">
        <v>9</v>
      </c>
      <c r="J70" s="532"/>
      <c r="K70" s="539"/>
      <c r="L70" s="541"/>
      <c r="M70" s="539"/>
      <c r="N70" s="541"/>
      <c r="O70" s="541"/>
      <c r="P70" s="539"/>
      <c r="Q70" s="515"/>
      <c r="R70" s="590">
        <f>S70+T70+U70</f>
        <v>1</v>
      </c>
      <c r="S70" s="595">
        <v>1</v>
      </c>
      <c r="T70" s="595"/>
      <c r="U70" s="595"/>
      <c r="V70" s="591">
        <f>B69+E69+H69+K69+N69+N70+K70+H70+E70+B70</f>
        <v>7</v>
      </c>
      <c r="W70" s="591" t="s">
        <v>9</v>
      </c>
      <c r="X70" s="591">
        <f>D69+G69+J69+M69+P69+P70+M70+J70+G70+D70</f>
        <v>5</v>
      </c>
      <c r="Y70" s="590">
        <f>S70*2+T70*1</f>
        <v>2</v>
      </c>
    </row>
    <row r="71" spans="1:25" ht="15.75">
      <c r="A71" s="573" t="s">
        <v>195</v>
      </c>
      <c r="B71" s="538">
        <v>14</v>
      </c>
      <c r="C71" s="533" t="s">
        <v>9</v>
      </c>
      <c r="D71" s="534">
        <v>15</v>
      </c>
      <c r="E71" s="540">
        <v>5</v>
      </c>
      <c r="F71" s="538" t="s">
        <v>9</v>
      </c>
      <c r="G71" s="534">
        <v>7</v>
      </c>
      <c r="H71" s="536"/>
      <c r="I71" s="536"/>
      <c r="J71" s="537"/>
      <c r="K71" s="539"/>
      <c r="L71" s="541"/>
      <c r="M71" s="539"/>
      <c r="N71" s="539"/>
      <c r="O71" s="541"/>
      <c r="P71" s="539"/>
      <c r="Q71" s="515"/>
      <c r="R71" s="592"/>
      <c r="S71" s="593"/>
      <c r="T71" s="593"/>
      <c r="U71" s="593"/>
      <c r="V71" s="594"/>
      <c r="W71" s="594"/>
      <c r="X71" s="594"/>
      <c r="Y71" s="592"/>
    </row>
    <row r="72" spans="1:25" ht="16.5" thickBot="1">
      <c r="A72" s="574"/>
      <c r="B72" s="527"/>
      <c r="C72" s="531" t="s">
        <v>9</v>
      </c>
      <c r="D72" s="532"/>
      <c r="E72" s="544"/>
      <c r="F72" s="527" t="s">
        <v>9</v>
      </c>
      <c r="G72" s="532"/>
      <c r="H72" s="525"/>
      <c r="I72" s="525"/>
      <c r="J72" s="526"/>
      <c r="K72" s="539"/>
      <c r="L72" s="541"/>
      <c r="M72" s="539"/>
      <c r="N72" s="539"/>
      <c r="O72" s="541"/>
      <c r="P72" s="539"/>
      <c r="Q72" s="515"/>
      <c r="R72" s="590">
        <f>S72+T72+U72</f>
        <v>2</v>
      </c>
      <c r="S72" s="595"/>
      <c r="T72" s="595"/>
      <c r="U72" s="595">
        <v>2</v>
      </c>
      <c r="V72" s="591">
        <f>B71+E71+H71+K71+N71+N72+K72+H72+E72+B72</f>
        <v>19</v>
      </c>
      <c r="W72" s="591" t="s">
        <v>9</v>
      </c>
      <c r="X72" s="591">
        <f>D71+G71+J71+M71+P71+P72+M72+J72+G72+D72</f>
        <v>22</v>
      </c>
      <c r="Y72" s="590">
        <f>S72*2+T72*1</f>
        <v>0</v>
      </c>
    </row>
    <row r="73" ht="15.75" thickBot="1"/>
    <row r="74" spans="1:28" ht="51.75" thickBot="1">
      <c r="A74" s="603" t="s">
        <v>511</v>
      </c>
      <c r="B74" s="789" t="s">
        <v>199</v>
      </c>
      <c r="C74" s="790"/>
      <c r="D74" s="791"/>
      <c r="E74" s="789" t="s">
        <v>196</v>
      </c>
      <c r="F74" s="790"/>
      <c r="G74" s="791"/>
      <c r="H74" s="789" t="s">
        <v>193</v>
      </c>
      <c r="I74" s="790"/>
      <c r="J74" s="791"/>
      <c r="K74" s="807"/>
      <c r="L74" s="807"/>
      <c r="M74" s="807"/>
      <c r="N74" s="807"/>
      <c r="O74" s="807"/>
      <c r="P74" s="807"/>
      <c r="Q74" s="515"/>
      <c r="R74" s="507" t="s">
        <v>463</v>
      </c>
      <c r="S74" s="507" t="s">
        <v>464</v>
      </c>
      <c r="T74" s="507" t="s">
        <v>465</v>
      </c>
      <c r="U74" s="508" t="s">
        <v>466</v>
      </c>
      <c r="V74" s="804" t="s">
        <v>467</v>
      </c>
      <c r="W74" s="805"/>
      <c r="X74" s="806"/>
      <c r="Y74" s="509" t="s">
        <v>468</v>
      </c>
      <c r="Z74" s="510"/>
      <c r="AA74" s="507" t="s">
        <v>469</v>
      </c>
      <c r="AB74" s="511"/>
    </row>
    <row r="75" spans="1:28" ht="16.5">
      <c r="A75" s="573"/>
      <c r="B75" s="517"/>
      <c r="C75" s="517"/>
      <c r="D75" s="518"/>
      <c r="E75" s="539">
        <v>5</v>
      </c>
      <c r="F75" s="539" t="s">
        <v>9</v>
      </c>
      <c r="G75" s="539">
        <v>3</v>
      </c>
      <c r="H75" s="644"/>
      <c r="I75" s="539" t="s">
        <v>9</v>
      </c>
      <c r="J75" s="643"/>
      <c r="K75" s="541"/>
      <c r="L75" s="541"/>
      <c r="M75" s="539"/>
      <c r="N75" s="541"/>
      <c r="O75" s="541"/>
      <c r="P75" s="539"/>
      <c r="Q75" s="515"/>
      <c r="R75" s="512"/>
      <c r="S75" s="516"/>
      <c r="T75" s="516"/>
      <c r="U75" s="516"/>
      <c r="V75" s="513"/>
      <c r="W75" s="513"/>
      <c r="X75" s="513"/>
      <c r="Y75" s="512"/>
      <c r="Z75" s="514"/>
      <c r="AA75" s="514"/>
      <c r="AB75" s="511"/>
    </row>
    <row r="76" spans="1:28" ht="17.25" thickBot="1">
      <c r="A76" s="574" t="s">
        <v>199</v>
      </c>
      <c r="B76" s="525"/>
      <c r="C76" s="525"/>
      <c r="D76" s="526"/>
      <c r="E76" s="527"/>
      <c r="F76" s="527" t="s">
        <v>9</v>
      </c>
      <c r="G76" s="527"/>
      <c r="H76" s="544"/>
      <c r="I76" s="527" t="s">
        <v>9</v>
      </c>
      <c r="J76" s="532"/>
      <c r="K76" s="541"/>
      <c r="L76" s="541"/>
      <c r="M76" s="539"/>
      <c r="N76" s="541"/>
      <c r="O76" s="541"/>
      <c r="P76" s="539"/>
      <c r="Q76" s="515"/>
      <c r="R76" s="590">
        <f>S76+T76+U76</f>
        <v>1</v>
      </c>
      <c r="S76" s="590">
        <v>1</v>
      </c>
      <c r="T76" s="590"/>
      <c r="U76" s="590"/>
      <c r="V76" s="591">
        <f>B75+E75+H75+K75+N75+N76+K76+H76+E76+B76</f>
        <v>5</v>
      </c>
      <c r="W76" s="591" t="s">
        <v>9</v>
      </c>
      <c r="X76" s="591">
        <f>D75+G75+J75+M75+P75+P76+M76+J76+G76+D76</f>
        <v>3</v>
      </c>
      <c r="Y76" s="590">
        <f>S76*2+T76*1</f>
        <v>2</v>
      </c>
      <c r="Z76" s="514"/>
      <c r="AA76" s="514"/>
      <c r="AB76" s="511"/>
    </row>
    <row r="77" spans="1:25" ht="15.75">
      <c r="A77" s="573" t="s">
        <v>193</v>
      </c>
      <c r="B77" s="538"/>
      <c r="C77" s="533" t="s">
        <v>9</v>
      </c>
      <c r="D77" s="534"/>
      <c r="E77" s="540"/>
      <c r="F77" s="538" t="s">
        <v>9</v>
      </c>
      <c r="G77" s="534"/>
      <c r="H77" s="871"/>
      <c r="I77" s="871"/>
      <c r="J77" s="872"/>
      <c r="K77" s="539"/>
      <c r="L77" s="541"/>
      <c r="M77" s="539"/>
      <c r="N77" s="539"/>
      <c r="O77" s="541"/>
      <c r="P77" s="539"/>
      <c r="Q77" s="515"/>
      <c r="R77" s="592">
        <f>S77+T77+U77</f>
        <v>1</v>
      </c>
      <c r="S77" s="593">
        <v>1</v>
      </c>
      <c r="T77" s="593"/>
      <c r="U77" s="593"/>
      <c r="V77" s="594">
        <f>B76+E76+H76+K76+N76+N77+K77+H77+E77+B77</f>
        <v>0</v>
      </c>
      <c r="W77" s="594" t="s">
        <v>9</v>
      </c>
      <c r="X77" s="594">
        <f>D76+G76+J76+M76+P76+P77+M77+J77+G77+D77</f>
        <v>0</v>
      </c>
      <c r="Y77" s="592">
        <f>S77*2+T77*1</f>
        <v>2</v>
      </c>
    </row>
    <row r="78" spans="1:25" ht="16.5" thickBot="1">
      <c r="A78" s="574" t="s">
        <v>196</v>
      </c>
      <c r="B78" s="527"/>
      <c r="C78" s="531" t="s">
        <v>9</v>
      </c>
      <c r="D78" s="532"/>
      <c r="E78" s="543"/>
      <c r="F78" s="525"/>
      <c r="G78" s="526"/>
      <c r="H78" s="527"/>
      <c r="I78" s="527" t="s">
        <v>9</v>
      </c>
      <c r="J78" s="532"/>
      <c r="K78" s="539"/>
      <c r="L78" s="541"/>
      <c r="M78" s="539"/>
      <c r="N78" s="541"/>
      <c r="O78" s="541"/>
      <c r="P78" s="539"/>
      <c r="Q78" s="515"/>
      <c r="R78" s="590">
        <f>S78+T78+U78</f>
        <v>2</v>
      </c>
      <c r="S78" s="595"/>
      <c r="T78" s="595"/>
      <c r="U78" s="595">
        <v>2</v>
      </c>
      <c r="V78" s="591">
        <f>B77+E77+H77+K77+N77+N78+K78+H78+E78+B78</f>
        <v>0</v>
      </c>
      <c r="W78" s="591" t="s">
        <v>9</v>
      </c>
      <c r="X78" s="591">
        <f>D77+G77+J77+M77+P77+P78+M78+J78+G78+D78</f>
        <v>0</v>
      </c>
      <c r="Y78" s="590">
        <f>S78*2+T78*1</f>
        <v>0</v>
      </c>
    </row>
    <row r="79" spans="1:25" ht="15.75">
      <c r="A79" s="573"/>
      <c r="B79" s="538">
        <v>3</v>
      </c>
      <c r="C79" s="533" t="s">
        <v>9</v>
      </c>
      <c r="D79" s="534">
        <v>5</v>
      </c>
      <c r="E79" s="535"/>
      <c r="F79" s="536"/>
      <c r="G79" s="537"/>
      <c r="H79" s="538">
        <v>3</v>
      </c>
      <c r="I79" s="538" t="s">
        <v>9</v>
      </c>
      <c r="J79" s="534">
        <v>7</v>
      </c>
      <c r="K79" s="539"/>
      <c r="L79" s="541"/>
      <c r="M79" s="539"/>
      <c r="N79" s="541"/>
      <c r="O79" s="541"/>
      <c r="P79" s="539"/>
      <c r="Q79" s="515"/>
      <c r="R79" s="592"/>
      <c r="S79" s="593"/>
      <c r="T79" s="593"/>
      <c r="U79" s="593"/>
      <c r="V79" s="594"/>
      <c r="W79" s="594"/>
      <c r="X79" s="594"/>
      <c r="Y79" s="592"/>
    </row>
    <row r="80" spans="1:25" ht="16.5" thickBot="1">
      <c r="A80" s="574"/>
      <c r="B80" s="527"/>
      <c r="C80" s="531" t="s">
        <v>9</v>
      </c>
      <c r="D80" s="532"/>
      <c r="E80" s="544">
        <v>7</v>
      </c>
      <c r="F80" s="527" t="s">
        <v>9</v>
      </c>
      <c r="G80" s="532">
        <v>3</v>
      </c>
      <c r="H80" s="525"/>
      <c r="I80" s="525"/>
      <c r="J80" s="526"/>
      <c r="K80" s="539"/>
      <c r="L80" s="541"/>
      <c r="M80" s="539"/>
      <c r="N80" s="539"/>
      <c r="O80" s="541"/>
      <c r="P80" s="539"/>
      <c r="Q80" s="515"/>
      <c r="R80" s="590"/>
      <c r="S80" s="595"/>
      <c r="T80" s="595"/>
      <c r="U80" s="595"/>
      <c r="V80" s="591"/>
      <c r="W80" s="591"/>
      <c r="X80" s="591"/>
      <c r="Y80" s="590"/>
    </row>
    <row r="81" ht="15.75" thickBot="1"/>
    <row r="82" spans="1:28" ht="51.75" thickBot="1">
      <c r="A82" s="603" t="s">
        <v>512</v>
      </c>
      <c r="B82" s="789" t="s">
        <v>191</v>
      </c>
      <c r="C82" s="790"/>
      <c r="D82" s="791"/>
      <c r="E82" s="789" t="s">
        <v>197</v>
      </c>
      <c r="F82" s="790"/>
      <c r="G82" s="791"/>
      <c r="H82" s="789" t="s">
        <v>103</v>
      </c>
      <c r="I82" s="790"/>
      <c r="J82" s="791"/>
      <c r="K82" s="807"/>
      <c r="L82" s="807"/>
      <c r="M82" s="807"/>
      <c r="N82" s="807"/>
      <c r="O82" s="807"/>
      <c r="P82" s="807"/>
      <c r="Q82" s="515"/>
      <c r="R82" s="507" t="s">
        <v>463</v>
      </c>
      <c r="S82" s="507" t="s">
        <v>464</v>
      </c>
      <c r="T82" s="507" t="s">
        <v>465</v>
      </c>
      <c r="U82" s="508" t="s">
        <v>466</v>
      </c>
      <c r="V82" s="804" t="s">
        <v>467</v>
      </c>
      <c r="W82" s="805"/>
      <c r="X82" s="806"/>
      <c r="Y82" s="509" t="s">
        <v>468</v>
      </c>
      <c r="Z82" s="510"/>
      <c r="AA82" s="507" t="s">
        <v>469</v>
      </c>
      <c r="AB82" s="511"/>
    </row>
    <row r="83" spans="1:28" ht="16.5">
      <c r="A83" s="573"/>
      <c r="B83" s="517"/>
      <c r="C83" s="517"/>
      <c r="D83" s="518"/>
      <c r="E83" s="539">
        <v>12</v>
      </c>
      <c r="F83" s="539" t="s">
        <v>9</v>
      </c>
      <c r="G83" s="539">
        <v>2</v>
      </c>
      <c r="H83" s="644">
        <v>10</v>
      </c>
      <c r="I83" s="539" t="s">
        <v>9</v>
      </c>
      <c r="J83" s="643">
        <v>5</v>
      </c>
      <c r="K83" s="541"/>
      <c r="L83" s="541"/>
      <c r="M83" s="539"/>
      <c r="N83" s="541"/>
      <c r="O83" s="541"/>
      <c r="P83" s="539"/>
      <c r="Q83" s="515"/>
      <c r="R83" s="512"/>
      <c r="S83" s="516"/>
      <c r="T83" s="516"/>
      <c r="U83" s="516"/>
      <c r="V83" s="513"/>
      <c r="W83" s="513"/>
      <c r="X83" s="513"/>
      <c r="Y83" s="512"/>
      <c r="Z83" s="514"/>
      <c r="AA83" s="514"/>
      <c r="AB83" s="511"/>
    </row>
    <row r="84" spans="1:28" ht="17.25" thickBot="1">
      <c r="A84" s="574" t="s">
        <v>191</v>
      </c>
      <c r="B84" s="525"/>
      <c r="C84" s="525"/>
      <c r="D84" s="526"/>
      <c r="E84" s="527"/>
      <c r="F84" s="527" t="s">
        <v>9</v>
      </c>
      <c r="G84" s="527"/>
      <c r="H84" s="544">
        <v>11</v>
      </c>
      <c r="I84" s="527" t="s">
        <v>9</v>
      </c>
      <c r="J84" s="532">
        <v>8</v>
      </c>
      <c r="K84" s="541"/>
      <c r="L84" s="541"/>
      <c r="M84" s="539"/>
      <c r="N84" s="541"/>
      <c r="O84" s="541"/>
      <c r="P84" s="539"/>
      <c r="Q84" s="515"/>
      <c r="R84" s="590">
        <f>S84+T84+U84</f>
        <v>2</v>
      </c>
      <c r="S84" s="590">
        <v>2</v>
      </c>
      <c r="T84" s="590"/>
      <c r="U84" s="590"/>
      <c r="V84" s="591">
        <f>B83+E83+H83+K83+N83+N84+K84+H84+E84+B84</f>
        <v>33</v>
      </c>
      <c r="W84" s="591" t="s">
        <v>9</v>
      </c>
      <c r="X84" s="591">
        <f>D83+G83+J83+M83+P83+P84+M84+J84+G84+D84</f>
        <v>15</v>
      </c>
      <c r="Y84" s="590">
        <f>S84*2+T84*1</f>
        <v>4</v>
      </c>
      <c r="Z84" s="514"/>
      <c r="AA84" s="514"/>
      <c r="AB84" s="511"/>
    </row>
    <row r="85" spans="1:25" ht="15.75">
      <c r="A85" s="573"/>
      <c r="B85" s="538">
        <v>2</v>
      </c>
      <c r="C85" s="533" t="s">
        <v>9</v>
      </c>
      <c r="D85" s="534">
        <v>12</v>
      </c>
      <c r="E85" s="535"/>
      <c r="F85" s="536"/>
      <c r="G85" s="537"/>
      <c r="H85" s="539">
        <v>8</v>
      </c>
      <c r="I85" s="539" t="s">
        <v>9</v>
      </c>
      <c r="J85" s="643">
        <v>5</v>
      </c>
      <c r="K85" s="539"/>
      <c r="L85" s="541"/>
      <c r="M85" s="539"/>
      <c r="N85" s="541"/>
      <c r="O85" s="541"/>
      <c r="P85" s="539"/>
      <c r="Q85" s="515"/>
      <c r="R85" s="592"/>
      <c r="S85" s="593"/>
      <c r="T85" s="593"/>
      <c r="U85" s="593"/>
      <c r="V85" s="594"/>
      <c r="W85" s="594"/>
      <c r="X85" s="594"/>
      <c r="Y85" s="592"/>
    </row>
    <row r="86" spans="1:25" ht="16.5" thickBot="1">
      <c r="A86" s="574" t="s">
        <v>197</v>
      </c>
      <c r="B86" s="527"/>
      <c r="C86" s="531" t="s">
        <v>9</v>
      </c>
      <c r="D86" s="532"/>
      <c r="E86" s="543"/>
      <c r="F86" s="525"/>
      <c r="G86" s="526"/>
      <c r="H86" s="527">
        <v>5</v>
      </c>
      <c r="I86" s="527" t="s">
        <v>9</v>
      </c>
      <c r="J86" s="532">
        <v>7</v>
      </c>
      <c r="K86" s="539"/>
      <c r="L86" s="541"/>
      <c r="M86" s="539"/>
      <c r="N86" s="541"/>
      <c r="O86" s="541"/>
      <c r="P86" s="539"/>
      <c r="Q86" s="515"/>
      <c r="R86" s="590">
        <f>S86+T86+U86</f>
        <v>3</v>
      </c>
      <c r="S86" s="595">
        <v>1</v>
      </c>
      <c r="T86" s="595"/>
      <c r="U86" s="595">
        <v>2</v>
      </c>
      <c r="V86" s="591">
        <f>B85+E85+H85+K85+N85+N86+K86+H86+E86+B86</f>
        <v>15</v>
      </c>
      <c r="W86" s="591" t="s">
        <v>9</v>
      </c>
      <c r="X86" s="591">
        <f>D85+G85+J85+M85+P85+P86+M86+J86+G86+D86</f>
        <v>24</v>
      </c>
      <c r="Y86" s="590">
        <f>S86*2+T86*1</f>
        <v>2</v>
      </c>
    </row>
    <row r="87" spans="1:25" ht="15.75">
      <c r="A87" s="573"/>
      <c r="B87" s="538">
        <v>5</v>
      </c>
      <c r="C87" s="533" t="s">
        <v>9</v>
      </c>
      <c r="D87" s="534">
        <v>10</v>
      </c>
      <c r="E87" s="540">
        <v>5</v>
      </c>
      <c r="F87" s="538" t="s">
        <v>9</v>
      </c>
      <c r="G87" s="534">
        <v>8</v>
      </c>
      <c r="H87" s="536"/>
      <c r="I87" s="536"/>
      <c r="J87" s="537"/>
      <c r="K87" s="539"/>
      <c r="L87" s="541"/>
      <c r="M87" s="539"/>
      <c r="N87" s="539"/>
      <c r="O87" s="541"/>
      <c r="P87" s="539"/>
      <c r="Q87" s="515"/>
      <c r="R87" s="592"/>
      <c r="S87" s="593"/>
      <c r="T87" s="593"/>
      <c r="U87" s="593"/>
      <c r="V87" s="594"/>
      <c r="W87" s="594"/>
      <c r="X87" s="594"/>
      <c r="Y87" s="592"/>
    </row>
    <row r="88" spans="1:25" ht="16.5" thickBot="1">
      <c r="A88" s="574" t="s">
        <v>103</v>
      </c>
      <c r="B88" s="527">
        <v>8</v>
      </c>
      <c r="C88" s="531" t="s">
        <v>9</v>
      </c>
      <c r="D88" s="532">
        <v>11</v>
      </c>
      <c r="E88" s="544">
        <v>7</v>
      </c>
      <c r="F88" s="527" t="s">
        <v>9</v>
      </c>
      <c r="G88" s="532">
        <v>5</v>
      </c>
      <c r="H88" s="525"/>
      <c r="I88" s="525"/>
      <c r="J88" s="526"/>
      <c r="K88" s="539"/>
      <c r="L88" s="541"/>
      <c r="M88" s="539"/>
      <c r="N88" s="539"/>
      <c r="O88" s="541"/>
      <c r="P88" s="539"/>
      <c r="Q88" s="515"/>
      <c r="R88" s="590">
        <f>S88+T88+U88</f>
        <v>4</v>
      </c>
      <c r="S88" s="595">
        <v>1</v>
      </c>
      <c r="T88" s="595"/>
      <c r="U88" s="595">
        <v>3</v>
      </c>
      <c r="V88" s="591">
        <f>B87+E87+H87+K87+N87+N88+K88+H88+E88+B88</f>
        <v>25</v>
      </c>
      <c r="W88" s="591" t="s">
        <v>9</v>
      </c>
      <c r="X88" s="591">
        <f>D87+G87+J87+M87+P87+P88+M88+J88+G88+D88</f>
        <v>34</v>
      </c>
      <c r="Y88" s="590">
        <f>S88*2+T88*1</f>
        <v>2</v>
      </c>
    </row>
    <row r="89" ht="15.75" thickBot="1"/>
    <row r="90" spans="1:28" ht="51.75" thickBot="1">
      <c r="A90" s="603" t="s">
        <v>513</v>
      </c>
      <c r="B90" s="789" t="s">
        <v>171</v>
      </c>
      <c r="C90" s="790"/>
      <c r="D90" s="791"/>
      <c r="E90" s="789" t="s">
        <v>200</v>
      </c>
      <c r="F90" s="790"/>
      <c r="G90" s="791"/>
      <c r="H90" s="789" t="s">
        <v>539</v>
      </c>
      <c r="I90" s="790"/>
      <c r="J90" s="791"/>
      <c r="K90" s="807"/>
      <c r="L90" s="807"/>
      <c r="M90" s="807"/>
      <c r="N90" s="807"/>
      <c r="O90" s="807"/>
      <c r="P90" s="807"/>
      <c r="Q90" s="515"/>
      <c r="R90" s="507" t="s">
        <v>463</v>
      </c>
      <c r="S90" s="507" t="s">
        <v>464</v>
      </c>
      <c r="T90" s="507" t="s">
        <v>465</v>
      </c>
      <c r="U90" s="508" t="s">
        <v>466</v>
      </c>
      <c r="V90" s="804" t="s">
        <v>467</v>
      </c>
      <c r="W90" s="805"/>
      <c r="X90" s="806"/>
      <c r="Y90" s="509" t="s">
        <v>468</v>
      </c>
      <c r="Z90" s="510"/>
      <c r="AA90" s="507" t="s">
        <v>469</v>
      </c>
      <c r="AB90" s="511"/>
    </row>
    <row r="91" spans="1:28" ht="16.5">
      <c r="A91" s="573"/>
      <c r="B91" s="517"/>
      <c r="C91" s="517"/>
      <c r="D91" s="518"/>
      <c r="E91" s="539">
        <v>6</v>
      </c>
      <c r="F91" s="539" t="s">
        <v>9</v>
      </c>
      <c r="G91" s="539">
        <v>5</v>
      </c>
      <c r="H91" s="644">
        <v>2</v>
      </c>
      <c r="I91" s="539" t="s">
        <v>9</v>
      </c>
      <c r="J91" s="643">
        <v>7</v>
      </c>
      <c r="K91" s="541"/>
      <c r="L91" s="541"/>
      <c r="M91" s="539"/>
      <c r="N91" s="541"/>
      <c r="O91" s="541"/>
      <c r="P91" s="539"/>
      <c r="Q91" s="515"/>
      <c r="R91" s="512"/>
      <c r="S91" s="516"/>
      <c r="T91" s="516"/>
      <c r="U91" s="516"/>
      <c r="V91" s="513"/>
      <c r="W91" s="513"/>
      <c r="X91" s="513"/>
      <c r="Y91" s="512"/>
      <c r="Z91" s="514"/>
      <c r="AA91" s="514"/>
      <c r="AB91" s="511"/>
    </row>
    <row r="92" spans="1:28" ht="17.25" thickBot="1">
      <c r="A92" s="574" t="s">
        <v>171</v>
      </c>
      <c r="B92" s="525"/>
      <c r="C92" s="525"/>
      <c r="D92" s="526"/>
      <c r="E92" s="527"/>
      <c r="F92" s="527" t="s">
        <v>9</v>
      </c>
      <c r="G92" s="527"/>
      <c r="H92" s="544"/>
      <c r="I92" s="527" t="s">
        <v>9</v>
      </c>
      <c r="J92" s="532"/>
      <c r="K92" s="541"/>
      <c r="L92" s="541"/>
      <c r="M92" s="539"/>
      <c r="N92" s="541"/>
      <c r="O92" s="541"/>
      <c r="P92" s="539"/>
      <c r="Q92" s="515"/>
      <c r="R92" s="590">
        <f>S92+T92+U92</f>
        <v>2</v>
      </c>
      <c r="S92" s="590">
        <v>1</v>
      </c>
      <c r="T92" s="590"/>
      <c r="U92" s="590">
        <v>1</v>
      </c>
      <c r="V92" s="591">
        <f>B91+E91+H91+K91+N91+N92+K92+H92+E92+B92</f>
        <v>8</v>
      </c>
      <c r="W92" s="591" t="s">
        <v>9</v>
      </c>
      <c r="X92" s="591">
        <f>D91+G91+J91+M91+P91+P92+M92+J92+G92+D92</f>
        <v>12</v>
      </c>
      <c r="Y92" s="590">
        <f>S92*2+T92*1</f>
        <v>2</v>
      </c>
      <c r="Z92" s="514"/>
      <c r="AA92" s="514"/>
      <c r="AB92" s="511"/>
    </row>
    <row r="93" spans="1:25" ht="15.75">
      <c r="A93" s="573" t="s">
        <v>539</v>
      </c>
      <c r="B93" s="538"/>
      <c r="C93" s="533" t="s">
        <v>9</v>
      </c>
      <c r="D93" s="534"/>
      <c r="E93" s="540"/>
      <c r="F93" s="538" t="s">
        <v>9</v>
      </c>
      <c r="G93" s="534"/>
      <c r="H93" s="871"/>
      <c r="I93" s="871"/>
      <c r="J93" s="872"/>
      <c r="K93" s="539"/>
      <c r="L93" s="541"/>
      <c r="M93" s="539"/>
      <c r="N93" s="539"/>
      <c r="O93" s="541"/>
      <c r="P93" s="539"/>
      <c r="Q93" s="515"/>
      <c r="R93" s="592">
        <f>S93+T93+U93</f>
        <v>1</v>
      </c>
      <c r="S93" s="593">
        <v>1</v>
      </c>
      <c r="T93" s="593"/>
      <c r="U93" s="593"/>
      <c r="V93" s="594">
        <f>B92+E92+H92+K92+N92+N93+K93+H93+E93+B93</f>
        <v>0</v>
      </c>
      <c r="W93" s="594" t="s">
        <v>9</v>
      </c>
      <c r="X93" s="594">
        <f>D92+G92+J92+M92+P92+P93+M93+J93+G93+D93</f>
        <v>0</v>
      </c>
      <c r="Y93" s="592">
        <f>S93*2+T93*1</f>
        <v>2</v>
      </c>
    </row>
    <row r="94" spans="1:25" ht="16.5" thickBot="1">
      <c r="A94" s="574" t="s">
        <v>200</v>
      </c>
      <c r="B94" s="527">
        <v>5</v>
      </c>
      <c r="C94" s="531" t="s">
        <v>9</v>
      </c>
      <c r="D94" s="532">
        <v>6</v>
      </c>
      <c r="E94" s="543"/>
      <c r="F94" s="525"/>
      <c r="G94" s="526"/>
      <c r="H94" s="527"/>
      <c r="I94" s="527" t="s">
        <v>9</v>
      </c>
      <c r="J94" s="532"/>
      <c r="K94" s="539"/>
      <c r="L94" s="541"/>
      <c r="M94" s="539"/>
      <c r="N94" s="541"/>
      <c r="O94" s="541"/>
      <c r="P94" s="539"/>
      <c r="Q94" s="515"/>
      <c r="R94" s="590">
        <f>S94+T94+U94</f>
        <v>1</v>
      </c>
      <c r="S94" s="595"/>
      <c r="T94" s="595"/>
      <c r="U94" s="595">
        <v>1</v>
      </c>
      <c r="V94" s="591">
        <f>B93+E93+H93+K93+N93+N94+K94+H94+E94+B94</f>
        <v>5</v>
      </c>
      <c r="W94" s="591" t="s">
        <v>9</v>
      </c>
      <c r="X94" s="591">
        <f>D93+G93+J93+M93+P93+P94+M94+J94+G94+D94</f>
        <v>6</v>
      </c>
      <c r="Y94" s="590">
        <f>S94*2+T94*1</f>
        <v>0</v>
      </c>
    </row>
    <row r="95" spans="1:25" ht="15.75">
      <c r="A95" s="573"/>
      <c r="B95" s="538"/>
      <c r="C95" s="533" t="s">
        <v>9</v>
      </c>
      <c r="D95" s="534"/>
      <c r="E95" s="535"/>
      <c r="F95" s="536"/>
      <c r="G95" s="537"/>
      <c r="H95" s="538"/>
      <c r="I95" s="538" t="s">
        <v>9</v>
      </c>
      <c r="J95" s="534"/>
      <c r="K95" s="539"/>
      <c r="L95" s="541"/>
      <c r="M95" s="539"/>
      <c r="N95" s="541"/>
      <c r="O95" s="541"/>
      <c r="P95" s="539"/>
      <c r="Q95" s="515"/>
      <c r="R95" s="592"/>
      <c r="S95" s="593"/>
      <c r="T95" s="593"/>
      <c r="U95" s="593"/>
      <c r="V95" s="594"/>
      <c r="W95" s="594"/>
      <c r="X95" s="594"/>
      <c r="Y95" s="592"/>
    </row>
    <row r="96" spans="1:25" ht="16.5" thickBot="1">
      <c r="A96" s="574"/>
      <c r="B96" s="527">
        <v>7</v>
      </c>
      <c r="C96" s="531" t="s">
        <v>9</v>
      </c>
      <c r="D96" s="532">
        <v>2</v>
      </c>
      <c r="E96" s="544"/>
      <c r="F96" s="527" t="s">
        <v>9</v>
      </c>
      <c r="G96" s="532"/>
      <c r="H96" s="525"/>
      <c r="I96" s="525"/>
      <c r="J96" s="526"/>
      <c r="K96" s="539"/>
      <c r="L96" s="541"/>
      <c r="M96" s="539"/>
      <c r="N96" s="539"/>
      <c r="O96" s="541"/>
      <c r="P96" s="539"/>
      <c r="Q96" s="515"/>
      <c r="R96" s="590"/>
      <c r="S96" s="595"/>
      <c r="T96" s="595"/>
      <c r="U96" s="595"/>
      <c r="V96" s="591"/>
      <c r="W96" s="591"/>
      <c r="X96" s="591"/>
      <c r="Y96" s="590"/>
    </row>
    <row r="97" ht="15.75" thickBot="1"/>
    <row r="98" spans="1:28" ht="51.75" thickBot="1">
      <c r="A98" s="603" t="s">
        <v>514</v>
      </c>
      <c r="B98" s="789" t="s">
        <v>104</v>
      </c>
      <c r="C98" s="790"/>
      <c r="D98" s="791"/>
      <c r="E98" s="789" t="s">
        <v>105</v>
      </c>
      <c r="F98" s="790"/>
      <c r="G98" s="791"/>
      <c r="H98" s="789" t="s">
        <v>565</v>
      </c>
      <c r="I98" s="790"/>
      <c r="J98" s="791"/>
      <c r="K98" s="807"/>
      <c r="L98" s="807"/>
      <c r="M98" s="807"/>
      <c r="N98" s="807"/>
      <c r="O98" s="807"/>
      <c r="P98" s="807"/>
      <c r="Q98" s="515"/>
      <c r="R98" s="507" t="s">
        <v>463</v>
      </c>
      <c r="S98" s="507" t="s">
        <v>464</v>
      </c>
      <c r="T98" s="507" t="s">
        <v>465</v>
      </c>
      <c r="U98" s="508" t="s">
        <v>466</v>
      </c>
      <c r="V98" s="804" t="s">
        <v>467</v>
      </c>
      <c r="W98" s="805"/>
      <c r="X98" s="806"/>
      <c r="Y98" s="509" t="s">
        <v>468</v>
      </c>
      <c r="Z98" s="510"/>
      <c r="AA98" s="507" t="s">
        <v>469</v>
      </c>
      <c r="AB98" s="511"/>
    </row>
    <row r="99" spans="1:28" ht="16.5">
      <c r="A99" s="573" t="s">
        <v>104</v>
      </c>
      <c r="B99" s="517"/>
      <c r="C99" s="517"/>
      <c r="D99" s="518"/>
      <c r="E99" s="539">
        <v>3</v>
      </c>
      <c r="F99" s="539" t="s">
        <v>9</v>
      </c>
      <c r="G99" s="539">
        <v>8</v>
      </c>
      <c r="H99" s="644">
        <v>9</v>
      </c>
      <c r="I99" s="539" t="s">
        <v>9</v>
      </c>
      <c r="J99" s="643">
        <v>1</v>
      </c>
      <c r="K99" s="541"/>
      <c r="L99" s="541"/>
      <c r="M99" s="539"/>
      <c r="N99" s="541"/>
      <c r="O99" s="541"/>
      <c r="P99" s="539"/>
      <c r="Q99" s="515"/>
      <c r="R99" s="512"/>
      <c r="S99" s="516"/>
      <c r="T99" s="516"/>
      <c r="U99" s="516"/>
      <c r="V99" s="513"/>
      <c r="W99" s="513"/>
      <c r="X99" s="513"/>
      <c r="Y99" s="512"/>
      <c r="Z99" s="514"/>
      <c r="AA99" s="514"/>
      <c r="AB99" s="511"/>
    </row>
    <row r="100" spans="1:28" ht="17.25" thickBot="1">
      <c r="A100" s="574"/>
      <c r="B100" s="525"/>
      <c r="C100" s="525"/>
      <c r="D100" s="526"/>
      <c r="E100" s="527"/>
      <c r="F100" s="527" t="s">
        <v>9</v>
      </c>
      <c r="G100" s="527"/>
      <c r="H100" s="544">
        <v>5</v>
      </c>
      <c r="I100" s="527" t="s">
        <v>9</v>
      </c>
      <c r="J100" s="532">
        <v>2</v>
      </c>
      <c r="K100" s="541"/>
      <c r="L100" s="541"/>
      <c r="M100" s="539"/>
      <c r="N100" s="541"/>
      <c r="O100" s="541"/>
      <c r="P100" s="539"/>
      <c r="Q100" s="515"/>
      <c r="R100" s="590">
        <f>S100+T100+U100</f>
        <v>3</v>
      </c>
      <c r="S100" s="590">
        <v>2</v>
      </c>
      <c r="T100" s="590"/>
      <c r="U100" s="590">
        <v>1</v>
      </c>
      <c r="V100" s="591">
        <f>B99+E99+H99+K99+N99+N100+K100+H100+E100+B100</f>
        <v>17</v>
      </c>
      <c r="W100" s="591" t="s">
        <v>9</v>
      </c>
      <c r="X100" s="591">
        <f>D99+G99+J99+M99+P99+P100+M100+J100+G100+D100</f>
        <v>11</v>
      </c>
      <c r="Y100" s="590">
        <f>S100*2+T100*1</f>
        <v>4</v>
      </c>
      <c r="Z100" s="514"/>
      <c r="AA100" s="514"/>
      <c r="AB100" s="511"/>
    </row>
    <row r="101" spans="1:25" ht="15.75">
      <c r="A101" s="573" t="s">
        <v>105</v>
      </c>
      <c r="B101" s="538">
        <v>8</v>
      </c>
      <c r="C101" s="533" t="s">
        <v>9</v>
      </c>
      <c r="D101" s="534">
        <v>3</v>
      </c>
      <c r="E101" s="535"/>
      <c r="F101" s="536"/>
      <c r="G101" s="537"/>
      <c r="H101" s="539"/>
      <c r="I101" s="539" t="s">
        <v>9</v>
      </c>
      <c r="J101" s="643"/>
      <c r="K101" s="539"/>
      <c r="L101" s="541"/>
      <c r="M101" s="539"/>
      <c r="N101" s="541"/>
      <c r="O101" s="541"/>
      <c r="P101" s="539"/>
      <c r="Q101" s="515"/>
      <c r="R101" s="592"/>
      <c r="S101" s="593"/>
      <c r="T101" s="593"/>
      <c r="U101" s="593"/>
      <c r="V101" s="594"/>
      <c r="W101" s="594"/>
      <c r="X101" s="594"/>
      <c r="Y101" s="592"/>
    </row>
    <row r="102" spans="1:25" ht="16.5" thickBot="1">
      <c r="A102" s="574"/>
      <c r="B102" s="527"/>
      <c r="C102" s="531" t="s">
        <v>9</v>
      </c>
      <c r="D102" s="532"/>
      <c r="E102" s="543"/>
      <c r="F102" s="525"/>
      <c r="G102" s="526"/>
      <c r="H102" s="527"/>
      <c r="I102" s="527" t="s">
        <v>9</v>
      </c>
      <c r="J102" s="532"/>
      <c r="K102" s="539"/>
      <c r="L102" s="541"/>
      <c r="M102" s="539"/>
      <c r="N102" s="541"/>
      <c r="O102" s="541"/>
      <c r="P102" s="539"/>
      <c r="Q102" s="515"/>
      <c r="R102" s="590">
        <f>S102+T102+U102</f>
        <v>1</v>
      </c>
      <c r="S102" s="595">
        <v>1</v>
      </c>
      <c r="T102" s="595"/>
      <c r="U102" s="595"/>
      <c r="V102" s="591">
        <f>B101+E101+H101+K101+N101+N102+K102+H102+E102+B102</f>
        <v>8</v>
      </c>
      <c r="W102" s="591" t="s">
        <v>9</v>
      </c>
      <c r="X102" s="591">
        <f>D101+G101+J101+M101+P101+P102+M102+J102+G102+D102</f>
        <v>3</v>
      </c>
      <c r="Y102" s="590">
        <f>S102*2+T102*1</f>
        <v>2</v>
      </c>
    </row>
    <row r="103" spans="1:25" ht="15.75">
      <c r="A103" s="573" t="s">
        <v>563</v>
      </c>
      <c r="B103" s="538">
        <v>1</v>
      </c>
      <c r="C103" s="533" t="s">
        <v>9</v>
      </c>
      <c r="D103" s="534">
        <v>9</v>
      </c>
      <c r="E103" s="540"/>
      <c r="F103" s="538" t="s">
        <v>9</v>
      </c>
      <c r="G103" s="534"/>
      <c r="H103" s="536"/>
      <c r="I103" s="536"/>
      <c r="J103" s="537"/>
      <c r="K103" s="539"/>
      <c r="L103" s="541"/>
      <c r="M103" s="539"/>
      <c r="N103" s="539"/>
      <c r="O103" s="541"/>
      <c r="P103" s="539"/>
      <c r="Q103" s="515"/>
      <c r="R103" s="592"/>
      <c r="S103" s="593"/>
      <c r="T103" s="593"/>
      <c r="U103" s="593"/>
      <c r="V103" s="594"/>
      <c r="W103" s="594"/>
      <c r="X103" s="594"/>
      <c r="Y103" s="592"/>
    </row>
    <row r="104" spans="1:25" ht="16.5" thickBot="1">
      <c r="A104" s="574" t="s">
        <v>564</v>
      </c>
      <c r="B104" s="527">
        <v>2</v>
      </c>
      <c r="C104" s="531" t="s">
        <v>9</v>
      </c>
      <c r="D104" s="532">
        <v>5</v>
      </c>
      <c r="E104" s="544"/>
      <c r="F104" s="527" t="s">
        <v>9</v>
      </c>
      <c r="G104" s="532"/>
      <c r="H104" s="525"/>
      <c r="I104" s="525"/>
      <c r="J104" s="526"/>
      <c r="K104" s="539"/>
      <c r="L104" s="541"/>
      <c r="M104" s="539"/>
      <c r="N104" s="539"/>
      <c r="O104" s="541"/>
      <c r="P104" s="539"/>
      <c r="Q104" s="515"/>
      <c r="R104" s="590">
        <f>S104+T104+U104</f>
        <v>2</v>
      </c>
      <c r="S104" s="595"/>
      <c r="T104" s="595"/>
      <c r="U104" s="595">
        <v>2</v>
      </c>
      <c r="V104" s="591">
        <f>B103+E103+H103+K103+N103+N104+K104+H104+E104+B104</f>
        <v>3</v>
      </c>
      <c r="W104" s="591" t="s">
        <v>9</v>
      </c>
      <c r="X104" s="591">
        <f>D103+G103+J103+M103+P103+P104+M104+J104+G104+D104</f>
        <v>14</v>
      </c>
      <c r="Y104" s="590">
        <f>S104*2+T104*1</f>
        <v>0</v>
      </c>
    </row>
  </sheetData>
  <sheetProtection/>
  <mergeCells count="66">
    <mergeCell ref="B98:D98"/>
    <mergeCell ref="E98:G98"/>
    <mergeCell ref="H98:J98"/>
    <mergeCell ref="K98:M98"/>
    <mergeCell ref="N98:P98"/>
    <mergeCell ref="V98:X98"/>
    <mergeCell ref="B90:D90"/>
    <mergeCell ref="E90:G90"/>
    <mergeCell ref="H90:J90"/>
    <mergeCell ref="K90:M90"/>
    <mergeCell ref="N90:P90"/>
    <mergeCell ref="V90:X90"/>
    <mergeCell ref="B82:D82"/>
    <mergeCell ref="E82:G82"/>
    <mergeCell ref="H82:J82"/>
    <mergeCell ref="K82:M82"/>
    <mergeCell ref="N82:P82"/>
    <mergeCell ref="V82:X82"/>
    <mergeCell ref="B74:D74"/>
    <mergeCell ref="E74:G74"/>
    <mergeCell ref="H74:J74"/>
    <mergeCell ref="K74:M74"/>
    <mergeCell ref="N74:P74"/>
    <mergeCell ref="V74:X74"/>
    <mergeCell ref="B66:D66"/>
    <mergeCell ref="E66:G66"/>
    <mergeCell ref="H66:J66"/>
    <mergeCell ref="K66:M66"/>
    <mergeCell ref="N66:P66"/>
    <mergeCell ref="V66:X66"/>
    <mergeCell ref="B56:D56"/>
    <mergeCell ref="E56:G56"/>
    <mergeCell ref="H56:J56"/>
    <mergeCell ref="K56:M56"/>
    <mergeCell ref="N56:P56"/>
    <mergeCell ref="V56:X56"/>
    <mergeCell ref="B49:D49"/>
    <mergeCell ref="E49:G49"/>
    <mergeCell ref="H49:J49"/>
    <mergeCell ref="K49:M49"/>
    <mergeCell ref="N49:P49"/>
    <mergeCell ref="V49:X49"/>
    <mergeCell ref="B42:D42"/>
    <mergeCell ref="E42:G42"/>
    <mergeCell ref="H42:J42"/>
    <mergeCell ref="K42:M42"/>
    <mergeCell ref="N42:P42"/>
    <mergeCell ref="V42:X42"/>
    <mergeCell ref="B1:D1"/>
    <mergeCell ref="E1:G1"/>
    <mergeCell ref="H1:J1"/>
    <mergeCell ref="K1:M1"/>
    <mergeCell ref="N1:P1"/>
    <mergeCell ref="V1:X1"/>
    <mergeCell ref="B13:D13"/>
    <mergeCell ref="E13:G13"/>
    <mergeCell ref="H13:J13"/>
    <mergeCell ref="K13:M13"/>
    <mergeCell ref="N13:P13"/>
    <mergeCell ref="V13:X13"/>
    <mergeCell ref="B25:D25"/>
    <mergeCell ref="E25:G25"/>
    <mergeCell ref="H25:J25"/>
    <mergeCell ref="K25:M25"/>
    <mergeCell ref="N25:P25"/>
    <mergeCell ref="V25:X25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22">
      <selection activeCell="O32" sqref="O32"/>
    </sheetView>
  </sheetViews>
  <sheetFormatPr defaultColWidth="9.00390625" defaultRowHeight="12.75"/>
  <cols>
    <col min="1" max="1" width="16.125" style="79" customWidth="1"/>
    <col min="2" max="2" width="13.875" style="79" bestFit="1" customWidth="1"/>
    <col min="3" max="3" width="9.875" style="79" bestFit="1" customWidth="1"/>
    <col min="4" max="4" width="9.625" style="79" bestFit="1" customWidth="1"/>
    <col min="5" max="34" width="9.00390625" style="79" customWidth="1"/>
    <col min="35" max="43" width="9.00390625" style="663" customWidth="1"/>
    <col min="44" max="16384" width="9.00390625" style="79" customWidth="1"/>
  </cols>
  <sheetData>
    <row r="1" spans="1:5" ht="12.75">
      <c r="A1" s="662" t="s">
        <v>46</v>
      </c>
      <c r="B1" s="662" t="s">
        <v>47</v>
      </c>
      <c r="C1" s="667" t="s">
        <v>120</v>
      </c>
      <c r="D1" s="662" t="s">
        <v>121</v>
      </c>
      <c r="E1" s="79" t="str">
        <f>Statistiky!J285</f>
        <v>Body</v>
      </c>
    </row>
    <row r="2" spans="1:5" ht="12.75">
      <c r="A2" s="658" t="s">
        <v>102</v>
      </c>
      <c r="B2" s="659" t="s">
        <v>36</v>
      </c>
      <c r="C2" s="655">
        <v>790409</v>
      </c>
      <c r="D2" s="656" t="s">
        <v>449</v>
      </c>
      <c r="E2" s="79">
        <f>Statistiky!J185</f>
        <v>65</v>
      </c>
    </row>
    <row r="3" spans="1:5" ht="12.75">
      <c r="A3" s="658" t="s">
        <v>304</v>
      </c>
      <c r="B3" s="659" t="s">
        <v>79</v>
      </c>
      <c r="C3" s="655">
        <v>780604</v>
      </c>
      <c r="D3" s="656" t="s">
        <v>353</v>
      </c>
      <c r="E3" s="79">
        <f>Statistiky!J8</f>
        <v>54</v>
      </c>
    </row>
    <row r="4" spans="1:5" ht="12.75">
      <c r="A4" s="670" t="s">
        <v>439</v>
      </c>
      <c r="B4" s="670" t="s">
        <v>37</v>
      </c>
      <c r="C4" s="655">
        <v>911018</v>
      </c>
      <c r="D4" s="656" t="s">
        <v>191</v>
      </c>
      <c r="E4" s="79">
        <f>Statistiky!J84</f>
        <v>54</v>
      </c>
    </row>
    <row r="5" spans="1:5" ht="12.75">
      <c r="A5" s="658" t="s">
        <v>303</v>
      </c>
      <c r="B5" s="659" t="s">
        <v>93</v>
      </c>
      <c r="C5" s="655">
        <v>790228</v>
      </c>
      <c r="D5" s="656" t="s">
        <v>353</v>
      </c>
      <c r="E5" s="79">
        <f>Statistiky!J7</f>
        <v>46</v>
      </c>
    </row>
    <row r="6" spans="1:5" ht="12.75">
      <c r="A6" s="658" t="s">
        <v>14</v>
      </c>
      <c r="B6" s="659" t="s">
        <v>15</v>
      </c>
      <c r="C6" s="655">
        <v>780504</v>
      </c>
      <c r="D6" s="656" t="s">
        <v>353</v>
      </c>
      <c r="E6" s="79">
        <f>Statistiky!J6</f>
        <v>44</v>
      </c>
    </row>
    <row r="7" spans="1:5" ht="12.75">
      <c r="A7" s="658" t="s">
        <v>102</v>
      </c>
      <c r="B7" s="659" t="s">
        <v>22</v>
      </c>
      <c r="C7" s="655">
        <v>880315</v>
      </c>
      <c r="D7" s="656" t="s">
        <v>449</v>
      </c>
      <c r="E7" s="79">
        <f>Statistiky!J184</f>
        <v>42</v>
      </c>
    </row>
    <row r="8" spans="1:5" ht="12.75">
      <c r="A8" s="658" t="s">
        <v>309</v>
      </c>
      <c r="B8" s="659" t="s">
        <v>24</v>
      </c>
      <c r="C8" s="655">
        <v>870928</v>
      </c>
      <c r="D8" s="656" t="s">
        <v>353</v>
      </c>
      <c r="E8" s="79">
        <f>Statistiky!J13</f>
        <v>40</v>
      </c>
    </row>
    <row r="9" spans="1:5" ht="12.75">
      <c r="A9" s="658" t="s">
        <v>134</v>
      </c>
      <c r="B9" s="659" t="s">
        <v>80</v>
      </c>
      <c r="C9" s="655">
        <v>920311</v>
      </c>
      <c r="D9" s="656" t="s">
        <v>397</v>
      </c>
      <c r="E9" s="79">
        <f>Statistiky!J254</f>
        <v>40</v>
      </c>
    </row>
    <row r="10" spans="1:5" ht="12.75">
      <c r="A10" s="670" t="s">
        <v>441</v>
      </c>
      <c r="B10" s="670" t="s">
        <v>81</v>
      </c>
      <c r="C10" s="655">
        <v>810624</v>
      </c>
      <c r="D10" s="656" t="s">
        <v>191</v>
      </c>
      <c r="E10" s="79">
        <f>Statistiky!J86</f>
        <v>39</v>
      </c>
    </row>
    <row r="11" spans="1:5" ht="12.75">
      <c r="A11" s="669" t="s">
        <v>405</v>
      </c>
      <c r="B11" s="670" t="s">
        <v>77</v>
      </c>
      <c r="C11" s="670">
        <v>960329</v>
      </c>
      <c r="D11" s="656" t="s">
        <v>448</v>
      </c>
      <c r="E11" s="79">
        <f>Statistiky!J166</f>
        <v>39</v>
      </c>
    </row>
    <row r="12" spans="1:5" ht="12.75">
      <c r="A12" s="664" t="s">
        <v>290</v>
      </c>
      <c r="B12" s="665" t="s">
        <v>57</v>
      </c>
      <c r="C12" s="666">
        <v>770109</v>
      </c>
      <c r="D12" s="656" t="s">
        <v>363</v>
      </c>
      <c r="E12" s="79">
        <f>Statistiky!J108</f>
        <v>37</v>
      </c>
    </row>
    <row r="13" spans="1:5" ht="12.75">
      <c r="A13" s="658" t="s">
        <v>305</v>
      </c>
      <c r="B13" s="659" t="s">
        <v>17</v>
      </c>
      <c r="C13" s="655">
        <v>880727</v>
      </c>
      <c r="D13" s="656" t="s">
        <v>353</v>
      </c>
      <c r="E13" s="79">
        <f>Statistiky!J9</f>
        <v>36</v>
      </c>
    </row>
    <row r="14" spans="1:5" ht="12.75">
      <c r="A14" s="658" t="s">
        <v>68</v>
      </c>
      <c r="B14" s="659" t="s">
        <v>17</v>
      </c>
      <c r="C14" s="655">
        <v>920507</v>
      </c>
      <c r="D14" s="656" t="s">
        <v>106</v>
      </c>
      <c r="E14" s="79">
        <f>Statistiky!J46</f>
        <v>36</v>
      </c>
    </row>
    <row r="15" spans="1:5" ht="12.75">
      <c r="A15" s="679" t="s">
        <v>557</v>
      </c>
      <c r="B15" s="679" t="s">
        <v>70</v>
      </c>
      <c r="C15" s="683"/>
      <c r="D15" s="656" t="s">
        <v>65</v>
      </c>
      <c r="E15" s="79">
        <f>Statistiky!J222</f>
        <v>36</v>
      </c>
    </row>
    <row r="16" spans="1:5" ht="12.75">
      <c r="A16" s="670" t="s">
        <v>438</v>
      </c>
      <c r="B16" s="670" t="s">
        <v>76</v>
      </c>
      <c r="C16" s="655">
        <v>810406</v>
      </c>
      <c r="D16" s="656" t="s">
        <v>191</v>
      </c>
      <c r="E16" s="79">
        <f>Statistiky!J83</f>
        <v>35</v>
      </c>
    </row>
    <row r="17" spans="1:5" ht="12.75">
      <c r="A17" s="658" t="s">
        <v>310</v>
      </c>
      <c r="B17" s="659" t="s">
        <v>30</v>
      </c>
      <c r="C17" s="657">
        <v>870629</v>
      </c>
      <c r="D17" s="656" t="s">
        <v>353</v>
      </c>
      <c r="E17" s="79">
        <f>Statistiky!J14</f>
        <v>34</v>
      </c>
    </row>
    <row r="18" spans="1:5" ht="12.75">
      <c r="A18" s="664" t="s">
        <v>298</v>
      </c>
      <c r="B18" s="665" t="s">
        <v>66</v>
      </c>
      <c r="C18" s="666">
        <v>860223</v>
      </c>
      <c r="D18" s="656" t="s">
        <v>363</v>
      </c>
      <c r="E18" s="79">
        <f>Statistiky!J107</f>
        <v>34</v>
      </c>
    </row>
    <row r="19" spans="1:5" ht="12.75">
      <c r="A19" s="658" t="s">
        <v>262</v>
      </c>
      <c r="B19" s="659" t="s">
        <v>39</v>
      </c>
      <c r="C19" s="655">
        <v>830218</v>
      </c>
      <c r="D19" s="656" t="s">
        <v>397</v>
      </c>
      <c r="E19" s="79">
        <f>Statistiky!J252</f>
        <v>33</v>
      </c>
    </row>
    <row r="20" spans="1:5" ht="12.75">
      <c r="A20" s="653" t="s">
        <v>241</v>
      </c>
      <c r="B20" s="653" t="s">
        <v>37</v>
      </c>
      <c r="C20" s="653">
        <v>680305</v>
      </c>
      <c r="D20" s="656" t="s">
        <v>367</v>
      </c>
      <c r="E20" s="79">
        <f>Statistiky!J152</f>
        <v>32</v>
      </c>
    </row>
    <row r="21" spans="1:5" ht="12.75">
      <c r="A21" s="653" t="s">
        <v>241</v>
      </c>
      <c r="B21" s="653" t="s">
        <v>261</v>
      </c>
      <c r="C21" s="653">
        <v>621203</v>
      </c>
      <c r="D21" s="656" t="s">
        <v>367</v>
      </c>
      <c r="E21" s="79">
        <f>Statistiky!J151</f>
        <v>32</v>
      </c>
    </row>
    <row r="22" spans="1:5" ht="12.75">
      <c r="A22" s="658" t="s">
        <v>275</v>
      </c>
      <c r="B22" s="659" t="s">
        <v>23</v>
      </c>
      <c r="C22" s="657">
        <v>940912</v>
      </c>
      <c r="D22" s="656" t="s">
        <v>106</v>
      </c>
      <c r="E22" s="79">
        <f>Statistiky!J53</f>
        <v>31</v>
      </c>
    </row>
    <row r="23" spans="1:5" ht="12.75">
      <c r="A23" s="675" t="s">
        <v>61</v>
      </c>
      <c r="B23" s="675" t="s">
        <v>77</v>
      </c>
      <c r="C23" s="675">
        <v>971218</v>
      </c>
      <c r="D23" s="656" t="s">
        <v>448</v>
      </c>
      <c r="E23" s="79">
        <f>Statistiky!J173</f>
        <v>31</v>
      </c>
    </row>
    <row r="24" spans="1:5" ht="12.75">
      <c r="A24" s="671" t="s">
        <v>333</v>
      </c>
      <c r="B24" s="672" t="s">
        <v>334</v>
      </c>
      <c r="C24" s="673" t="s">
        <v>335</v>
      </c>
      <c r="D24" s="656" t="s">
        <v>359</v>
      </c>
      <c r="E24" s="79">
        <f>Statistiky!J23</f>
        <v>31</v>
      </c>
    </row>
    <row r="25" spans="1:5" ht="12.75">
      <c r="A25" s="658" t="s">
        <v>264</v>
      </c>
      <c r="B25" s="659" t="s">
        <v>22</v>
      </c>
      <c r="C25" s="655">
        <v>910510</v>
      </c>
      <c r="D25" s="656" t="s">
        <v>397</v>
      </c>
      <c r="E25" s="79">
        <f>Statistiky!J255</f>
        <v>30</v>
      </c>
    </row>
    <row r="26" spans="1:5" ht="12.75">
      <c r="A26" s="79" t="s">
        <v>215</v>
      </c>
      <c r="B26" s="79" t="s">
        <v>84</v>
      </c>
      <c r="C26" s="79">
        <v>910426</v>
      </c>
      <c r="D26" s="656" t="s">
        <v>65</v>
      </c>
      <c r="E26" s="79">
        <f>Statistiky!J214</f>
        <v>30</v>
      </c>
    </row>
    <row r="27" spans="1:5" ht="12.75">
      <c r="A27" s="670" t="s">
        <v>440</v>
      </c>
      <c r="B27" s="670" t="s">
        <v>30</v>
      </c>
      <c r="C27" s="655">
        <v>790312</v>
      </c>
      <c r="D27" s="656" t="s">
        <v>191</v>
      </c>
      <c r="E27" s="79">
        <f>Statistiky!J85</f>
        <v>30</v>
      </c>
    </row>
    <row r="28" spans="1:5" ht="12.75">
      <c r="A28" s="671" t="s">
        <v>240</v>
      </c>
      <c r="B28" s="672" t="s">
        <v>39</v>
      </c>
      <c r="C28" s="680"/>
      <c r="D28" s="656" t="s">
        <v>361</v>
      </c>
      <c r="E28" s="79">
        <f>Statistiky!J72</f>
        <v>30</v>
      </c>
    </row>
    <row r="29" spans="1:5" ht="12.75">
      <c r="A29" s="671" t="s">
        <v>344</v>
      </c>
      <c r="B29" s="672" t="s">
        <v>345</v>
      </c>
      <c r="C29" s="673" t="s">
        <v>346</v>
      </c>
      <c r="D29" s="656" t="s">
        <v>359</v>
      </c>
      <c r="E29" s="79">
        <f>Statistiky!J29</f>
        <v>29</v>
      </c>
    </row>
    <row r="30" spans="1:5" ht="12.75">
      <c r="A30" s="668" t="s">
        <v>326</v>
      </c>
      <c r="B30" s="330" t="s">
        <v>17</v>
      </c>
      <c r="C30" s="330">
        <v>870707</v>
      </c>
      <c r="D30" s="656" t="s">
        <v>365</v>
      </c>
      <c r="E30" s="79">
        <f>Statistiky!J118</f>
        <v>29</v>
      </c>
    </row>
    <row r="31" spans="1:5" ht="12.75">
      <c r="A31" s="670" t="s">
        <v>357</v>
      </c>
      <c r="B31" s="670" t="s">
        <v>23</v>
      </c>
      <c r="C31" s="676">
        <v>902912</v>
      </c>
      <c r="D31" s="656" t="s">
        <v>359</v>
      </c>
      <c r="E31" s="79">
        <f>Statistiky!J33</f>
        <v>28</v>
      </c>
    </row>
    <row r="32" spans="1:5" ht="12.75">
      <c r="A32" s="658" t="s">
        <v>273</v>
      </c>
      <c r="B32" s="659" t="s">
        <v>94</v>
      </c>
      <c r="C32" s="655">
        <v>910521</v>
      </c>
      <c r="D32" s="656" t="s">
        <v>106</v>
      </c>
      <c r="E32" s="79">
        <f>Statistiky!J48</f>
        <v>28</v>
      </c>
    </row>
    <row r="33" spans="1:5" ht="12.75">
      <c r="A33" s="678" t="s">
        <v>68</v>
      </c>
      <c r="B33" s="679" t="s">
        <v>394</v>
      </c>
      <c r="C33" s="679" t="s">
        <v>379</v>
      </c>
      <c r="D33" s="656" t="s">
        <v>395</v>
      </c>
      <c r="E33" s="79">
        <f>Statistiky!J297</f>
        <v>27</v>
      </c>
    </row>
    <row r="34" spans="1:5" ht="12.75">
      <c r="A34" s="658" t="s">
        <v>136</v>
      </c>
      <c r="B34" s="659" t="s">
        <v>39</v>
      </c>
      <c r="C34" s="655">
        <v>911209</v>
      </c>
      <c r="D34" s="656" t="s">
        <v>106</v>
      </c>
      <c r="E34" s="79">
        <f>Statistiky!J45</f>
        <v>26</v>
      </c>
    </row>
    <row r="35" spans="1:5" ht="12.75">
      <c r="A35" s="671" t="s">
        <v>59</v>
      </c>
      <c r="B35" s="672" t="s">
        <v>17</v>
      </c>
      <c r="C35" s="680" t="s">
        <v>229</v>
      </c>
      <c r="D35" s="656" t="s">
        <v>361</v>
      </c>
      <c r="E35" s="79">
        <f>Statistiky!J65</f>
        <v>26</v>
      </c>
    </row>
    <row r="36" spans="1:5" ht="12.75">
      <c r="A36" s="664" t="s">
        <v>137</v>
      </c>
      <c r="B36" s="665" t="s">
        <v>76</v>
      </c>
      <c r="C36" s="666">
        <v>800708</v>
      </c>
      <c r="D36" s="656" t="s">
        <v>363</v>
      </c>
      <c r="E36" s="79">
        <f>Statistiky!J104</f>
        <v>24</v>
      </c>
    </row>
    <row r="37" spans="1:5" ht="12.75">
      <c r="A37" s="658" t="s">
        <v>256</v>
      </c>
      <c r="B37" s="659" t="s">
        <v>15</v>
      </c>
      <c r="C37" s="655">
        <v>870305</v>
      </c>
      <c r="D37" s="656" t="s">
        <v>397</v>
      </c>
      <c r="E37" s="79">
        <f>Statistiky!J257</f>
        <v>24</v>
      </c>
    </row>
    <row r="38" spans="1:5" ht="12.75">
      <c r="A38" s="675" t="s">
        <v>414</v>
      </c>
      <c r="B38" s="675" t="s">
        <v>39</v>
      </c>
      <c r="C38" s="675">
        <v>980331</v>
      </c>
      <c r="D38" s="656" t="s">
        <v>448</v>
      </c>
      <c r="E38" s="79">
        <f>Statistiky!J175</f>
        <v>23</v>
      </c>
    </row>
    <row r="39" spans="1:5" ht="12.75">
      <c r="A39" s="674" t="s">
        <v>60</v>
      </c>
      <c r="B39" s="330" t="s">
        <v>61</v>
      </c>
      <c r="C39" s="330">
        <v>900903</v>
      </c>
      <c r="D39" s="656" t="s">
        <v>365</v>
      </c>
      <c r="E39" s="79">
        <f>Statistiky!J126</f>
        <v>23</v>
      </c>
    </row>
    <row r="40" spans="1:5" ht="12.75">
      <c r="A40" s="658" t="s">
        <v>254</v>
      </c>
      <c r="B40" s="659" t="s">
        <v>20</v>
      </c>
      <c r="C40" s="657">
        <v>861124</v>
      </c>
      <c r="D40" s="656" t="s">
        <v>397</v>
      </c>
      <c r="E40" s="79">
        <f>Statistiky!J259</f>
        <v>23</v>
      </c>
    </row>
    <row r="41" spans="1:5" ht="12.75">
      <c r="A41" s="658" t="s">
        <v>307</v>
      </c>
      <c r="B41" s="659" t="s">
        <v>57</v>
      </c>
      <c r="C41" s="657">
        <v>850704</v>
      </c>
      <c r="D41" s="656" t="s">
        <v>353</v>
      </c>
      <c r="E41" s="79">
        <f>Statistiky!J11</f>
        <v>22</v>
      </c>
    </row>
    <row r="42" spans="1:5" ht="12.75">
      <c r="A42" s="677" t="s">
        <v>250</v>
      </c>
      <c r="B42" s="677" t="s">
        <v>39</v>
      </c>
      <c r="C42" s="677">
        <v>770107</v>
      </c>
      <c r="D42" s="656" t="s">
        <v>419</v>
      </c>
      <c r="E42" s="79">
        <f>Statistiky!J230</f>
        <v>22</v>
      </c>
    </row>
    <row r="43" spans="1:5" ht="12.75">
      <c r="A43" s="79" t="s">
        <v>38</v>
      </c>
      <c r="B43" s="79" t="s">
        <v>39</v>
      </c>
      <c r="C43" s="79">
        <v>780821</v>
      </c>
      <c r="D43" s="656" t="s">
        <v>65</v>
      </c>
      <c r="E43" s="79">
        <f>Statistiky!J215</f>
        <v>22</v>
      </c>
    </row>
    <row r="44" spans="1:5" ht="12.75">
      <c r="A44" s="678" t="s">
        <v>384</v>
      </c>
      <c r="B44" s="679" t="s">
        <v>74</v>
      </c>
      <c r="C44" s="679">
        <v>960715</v>
      </c>
      <c r="D44" s="656" t="s">
        <v>395</v>
      </c>
      <c r="E44" s="79">
        <f>Statistiky!J291</f>
        <v>21</v>
      </c>
    </row>
    <row r="45" spans="1:5" ht="12.75">
      <c r="A45" s="678" t="s">
        <v>430</v>
      </c>
      <c r="B45" s="678" t="s">
        <v>18</v>
      </c>
      <c r="C45" s="660">
        <v>580122</v>
      </c>
      <c r="D45" s="656" t="s">
        <v>445</v>
      </c>
      <c r="E45" s="79">
        <f>Statistiky!J273</f>
        <v>21</v>
      </c>
    </row>
    <row r="46" spans="1:5" ht="12.75">
      <c r="A46" s="658" t="s">
        <v>73</v>
      </c>
      <c r="B46" s="659" t="s">
        <v>39</v>
      </c>
      <c r="C46" s="655">
        <v>840812</v>
      </c>
      <c r="D46" s="656" t="s">
        <v>449</v>
      </c>
      <c r="E46" s="79">
        <f>Statistiky!J186</f>
        <v>21</v>
      </c>
    </row>
    <row r="47" spans="1:5" ht="12.75">
      <c r="A47" s="671" t="s">
        <v>224</v>
      </c>
      <c r="B47" s="672" t="s">
        <v>17</v>
      </c>
      <c r="C47" s="680" t="s">
        <v>228</v>
      </c>
      <c r="D47" s="656" t="s">
        <v>361</v>
      </c>
      <c r="E47" s="79">
        <f>Statistiky!J64</f>
        <v>21</v>
      </c>
    </row>
    <row r="48" spans="1:5" ht="12.75">
      <c r="A48" s="79" t="s">
        <v>31</v>
      </c>
      <c r="B48" s="79" t="s">
        <v>13</v>
      </c>
      <c r="C48" s="79">
        <v>750307</v>
      </c>
      <c r="D48" s="656" t="s">
        <v>65</v>
      </c>
      <c r="E48" s="79">
        <f>Statistiky!J208</f>
        <v>20</v>
      </c>
    </row>
    <row r="49" spans="1:5" ht="12.75">
      <c r="A49" s="675" t="s">
        <v>412</v>
      </c>
      <c r="B49" s="675" t="s">
        <v>15</v>
      </c>
      <c r="C49" s="687">
        <v>960525</v>
      </c>
      <c r="D49" s="656" t="s">
        <v>448</v>
      </c>
      <c r="E49" s="79">
        <f>Statistiky!J172</f>
        <v>20</v>
      </c>
    </row>
    <row r="50" spans="1:5" ht="12.75">
      <c r="A50" s="658" t="s">
        <v>34</v>
      </c>
      <c r="B50" s="659" t="s">
        <v>81</v>
      </c>
      <c r="C50" s="655">
        <v>830126</v>
      </c>
      <c r="D50" s="656" t="s">
        <v>106</v>
      </c>
      <c r="E50" s="79">
        <f>Statistiky!J44</f>
        <v>20</v>
      </c>
    </row>
    <row r="51" spans="1:5" ht="12.75">
      <c r="A51" s="669" t="s">
        <v>481</v>
      </c>
      <c r="B51" s="670" t="s">
        <v>17</v>
      </c>
      <c r="C51" s="670">
        <v>940524</v>
      </c>
      <c r="D51" s="656" t="s">
        <v>448</v>
      </c>
      <c r="E51" s="79">
        <f>Statistiky!J177</f>
        <v>19</v>
      </c>
    </row>
    <row r="52" spans="1:5" ht="12.75">
      <c r="A52" s="658" t="s">
        <v>270</v>
      </c>
      <c r="B52" s="659" t="s">
        <v>107</v>
      </c>
      <c r="C52" s="655">
        <v>920601</v>
      </c>
      <c r="D52" s="656" t="s">
        <v>106</v>
      </c>
      <c r="E52" s="79">
        <f>Statistiky!J49</f>
        <v>19</v>
      </c>
    </row>
    <row r="53" spans="1:5" ht="12.75">
      <c r="A53" s="671" t="s">
        <v>336</v>
      </c>
      <c r="B53" s="672" t="s">
        <v>81</v>
      </c>
      <c r="C53" s="673"/>
      <c r="D53" s="656" t="s">
        <v>359</v>
      </c>
      <c r="E53" s="79">
        <f>Statistiky!J24</f>
        <v>19</v>
      </c>
    </row>
    <row r="54" spans="1:5" ht="12.75">
      <c r="A54" s="688" t="s">
        <v>434</v>
      </c>
      <c r="B54" s="688" t="s">
        <v>15</v>
      </c>
      <c r="C54" s="688">
        <v>712101</v>
      </c>
      <c r="D54" s="656" t="s">
        <v>445</v>
      </c>
      <c r="E54" s="79">
        <f>Statistiky!J276</f>
        <v>18</v>
      </c>
    </row>
    <row r="55" spans="1:5" ht="12.75">
      <c r="A55" s="658" t="s">
        <v>260</v>
      </c>
      <c r="B55" s="659" t="s">
        <v>261</v>
      </c>
      <c r="C55" s="655">
        <v>921020</v>
      </c>
      <c r="D55" s="656" t="s">
        <v>397</v>
      </c>
      <c r="E55" s="79">
        <f>Statistiky!J251</f>
        <v>18</v>
      </c>
    </row>
    <row r="56" spans="1:5" ht="12.75">
      <c r="A56" s="670" t="s">
        <v>356</v>
      </c>
      <c r="B56" s="670" t="s">
        <v>23</v>
      </c>
      <c r="C56" s="676">
        <v>870506</v>
      </c>
      <c r="D56" s="656" t="s">
        <v>359</v>
      </c>
      <c r="E56" s="79">
        <f>Statistiky!J32</f>
        <v>17</v>
      </c>
    </row>
    <row r="57" spans="1:5" ht="12.75">
      <c r="A57" s="668" t="s">
        <v>328</v>
      </c>
      <c r="B57" s="330" t="s">
        <v>57</v>
      </c>
      <c r="C57" s="330">
        <v>881022</v>
      </c>
      <c r="D57" s="656" t="s">
        <v>365</v>
      </c>
      <c r="E57" s="79">
        <f>Statistiky!J120</f>
        <v>17</v>
      </c>
    </row>
    <row r="58" spans="1:5" ht="12.75">
      <c r="A58" s="670" t="s">
        <v>156</v>
      </c>
      <c r="B58" s="670" t="s">
        <v>17</v>
      </c>
      <c r="C58" s="657">
        <v>681230</v>
      </c>
      <c r="D58" s="656" t="s">
        <v>191</v>
      </c>
      <c r="E58" s="79">
        <f>Statistiky!J87</f>
        <v>17</v>
      </c>
    </row>
    <row r="59" spans="1:5" ht="12.75">
      <c r="A59" s="658" t="s">
        <v>265</v>
      </c>
      <c r="B59" s="659" t="s">
        <v>83</v>
      </c>
      <c r="C59" s="655">
        <v>750522</v>
      </c>
      <c r="D59" s="656" t="s">
        <v>397</v>
      </c>
      <c r="E59" s="79">
        <f>Statistiky!J258</f>
        <v>17</v>
      </c>
    </row>
    <row r="60" spans="1:5" ht="12.75">
      <c r="A60" s="677" t="s">
        <v>101</v>
      </c>
      <c r="B60" s="677" t="s">
        <v>36</v>
      </c>
      <c r="C60" s="677">
        <v>770426</v>
      </c>
      <c r="D60" s="656" t="s">
        <v>419</v>
      </c>
      <c r="E60" s="79">
        <f>Statistiky!J237</f>
        <v>16</v>
      </c>
    </row>
    <row r="61" spans="1:5" ht="12.75">
      <c r="A61" s="658" t="s">
        <v>308</v>
      </c>
      <c r="B61" s="659" t="s">
        <v>23</v>
      </c>
      <c r="C61" s="655">
        <v>920701</v>
      </c>
      <c r="D61" s="656" t="s">
        <v>353</v>
      </c>
      <c r="E61" s="79">
        <f>Statistiky!J12</f>
        <v>16</v>
      </c>
    </row>
    <row r="62" spans="1:5" ht="12.75">
      <c r="A62" s="658" t="s">
        <v>317</v>
      </c>
      <c r="B62" s="659" t="s">
        <v>39</v>
      </c>
      <c r="C62" s="655">
        <v>720522</v>
      </c>
      <c r="D62" s="656" t="s">
        <v>449</v>
      </c>
      <c r="E62" s="79">
        <f>Statistiky!J188</f>
        <v>16</v>
      </c>
    </row>
    <row r="63" spans="1:5" ht="12.75">
      <c r="A63" s="664" t="s">
        <v>295</v>
      </c>
      <c r="B63" s="665" t="s">
        <v>17</v>
      </c>
      <c r="C63" s="666">
        <v>880713</v>
      </c>
      <c r="D63" s="656" t="s">
        <v>363</v>
      </c>
      <c r="E63" s="79">
        <f>Statistiky!J102</f>
        <v>16</v>
      </c>
    </row>
    <row r="64" spans="1:5" ht="12.75">
      <c r="A64" s="668" t="s">
        <v>67</v>
      </c>
      <c r="B64" s="330" t="s">
        <v>23</v>
      </c>
      <c r="C64" s="330">
        <v>790718</v>
      </c>
      <c r="D64" s="656" t="s">
        <v>365</v>
      </c>
      <c r="E64" s="79">
        <f>Statistiky!J124</f>
        <v>16</v>
      </c>
    </row>
    <row r="65" spans="1:5" ht="12.75">
      <c r="A65" s="671" t="s">
        <v>172</v>
      </c>
      <c r="B65" s="672" t="s">
        <v>36</v>
      </c>
      <c r="C65" s="685"/>
      <c r="D65" s="656" t="s">
        <v>361</v>
      </c>
      <c r="E65" s="79">
        <f>Statistiky!J73</f>
        <v>16</v>
      </c>
    </row>
    <row r="66" spans="1:5" ht="12.75">
      <c r="A66" s="669" t="s">
        <v>408</v>
      </c>
      <c r="B66" s="670" t="s">
        <v>15</v>
      </c>
      <c r="C66" s="682">
        <v>961118</v>
      </c>
      <c r="D66" s="656" t="s">
        <v>448</v>
      </c>
      <c r="E66" s="79">
        <f>Statistiky!J168</f>
        <v>16</v>
      </c>
    </row>
    <row r="67" spans="1:5" ht="12.75">
      <c r="A67" s="678" t="s">
        <v>372</v>
      </c>
      <c r="B67" s="679" t="s">
        <v>13</v>
      </c>
      <c r="C67" s="679">
        <v>700305</v>
      </c>
      <c r="D67" s="656" t="s">
        <v>395</v>
      </c>
      <c r="E67" s="79">
        <f>Statistiky!J286</f>
        <v>15</v>
      </c>
    </row>
    <row r="68" spans="1:5" ht="12.75">
      <c r="A68" s="664" t="s">
        <v>297</v>
      </c>
      <c r="B68" s="665" t="s">
        <v>23</v>
      </c>
      <c r="C68" s="666">
        <v>910228</v>
      </c>
      <c r="D68" s="656" t="s">
        <v>363</v>
      </c>
      <c r="E68" s="79">
        <f>Statistiky!J105</f>
        <v>15</v>
      </c>
    </row>
    <row r="69" spans="1:5" ht="12.75">
      <c r="A69" s="658" t="s">
        <v>68</v>
      </c>
      <c r="B69" s="659" t="s">
        <v>77</v>
      </c>
      <c r="C69" s="657">
        <v>890917</v>
      </c>
      <c r="D69" s="656" t="s">
        <v>106</v>
      </c>
      <c r="E69" s="79">
        <f>Statistiky!J50</f>
        <v>15</v>
      </c>
    </row>
    <row r="70" spans="1:5" ht="12.75">
      <c r="A70" s="668" t="s">
        <v>330</v>
      </c>
      <c r="B70" s="330" t="s">
        <v>74</v>
      </c>
      <c r="C70" s="330">
        <v>860603</v>
      </c>
      <c r="D70" s="656" t="s">
        <v>365</v>
      </c>
      <c r="E70" s="79">
        <f>Statistiky!J123</f>
        <v>15</v>
      </c>
    </row>
    <row r="71" spans="1:5" ht="12.75">
      <c r="A71" s="658" t="s">
        <v>272</v>
      </c>
      <c r="B71" s="659" t="s">
        <v>17</v>
      </c>
      <c r="C71" s="655">
        <v>900425</v>
      </c>
      <c r="D71" s="656" t="s">
        <v>106</v>
      </c>
      <c r="E71" s="79">
        <f>Statistiky!J47</f>
        <v>15</v>
      </c>
    </row>
    <row r="72" spans="1:5" ht="12.75">
      <c r="A72" s="675" t="s">
        <v>388</v>
      </c>
      <c r="B72" s="684" t="s">
        <v>389</v>
      </c>
      <c r="C72" s="684">
        <v>710410</v>
      </c>
      <c r="D72" s="656" t="s">
        <v>395</v>
      </c>
      <c r="E72" s="79">
        <f>Statistiky!J296</f>
        <v>14</v>
      </c>
    </row>
    <row r="73" spans="1:5" ht="12.75">
      <c r="A73" s="658" t="s">
        <v>499</v>
      </c>
      <c r="B73" s="659" t="s">
        <v>76</v>
      </c>
      <c r="C73" s="657">
        <v>770317</v>
      </c>
      <c r="D73" s="656" t="s">
        <v>191</v>
      </c>
      <c r="E73" s="79">
        <f>Statistiky!J91</f>
        <v>14</v>
      </c>
    </row>
    <row r="74" spans="1:5" ht="12.75">
      <c r="A74" s="658" t="s">
        <v>498</v>
      </c>
      <c r="B74" s="659" t="s">
        <v>24</v>
      </c>
      <c r="C74" s="655">
        <v>890808</v>
      </c>
      <c r="D74" s="656" t="s">
        <v>191</v>
      </c>
      <c r="E74" s="79">
        <f>Statistiky!J90</f>
        <v>14</v>
      </c>
    </row>
    <row r="75" spans="1:5" ht="12.75">
      <c r="A75" s="668" t="s">
        <v>91</v>
      </c>
      <c r="B75" s="330" t="s">
        <v>37</v>
      </c>
      <c r="C75" s="681">
        <v>840316</v>
      </c>
      <c r="D75" s="656" t="s">
        <v>365</v>
      </c>
      <c r="E75" s="79">
        <f>Statistiky!J122</f>
        <v>13</v>
      </c>
    </row>
    <row r="76" spans="1:5" ht="12.75">
      <c r="A76" s="674" t="s">
        <v>133</v>
      </c>
      <c r="B76" s="330" t="s">
        <v>70</v>
      </c>
      <c r="C76" s="330">
        <v>710301</v>
      </c>
      <c r="D76" s="656" t="s">
        <v>365</v>
      </c>
      <c r="E76" s="79">
        <f>Statistiky!J127</f>
        <v>13</v>
      </c>
    </row>
    <row r="77" spans="1:5" ht="12.75">
      <c r="A77" s="678" t="s">
        <v>504</v>
      </c>
      <c r="B77" s="679" t="s">
        <v>39</v>
      </c>
      <c r="C77" s="679">
        <v>840529</v>
      </c>
      <c r="D77" s="656" t="s">
        <v>395</v>
      </c>
      <c r="E77" s="79">
        <f>Statistiky!J299</f>
        <v>13</v>
      </c>
    </row>
    <row r="78" spans="1:5" ht="12.75">
      <c r="A78" s="653" t="s">
        <v>403</v>
      </c>
      <c r="B78" s="653" t="s">
        <v>61</v>
      </c>
      <c r="C78" s="653">
        <v>750423</v>
      </c>
      <c r="D78" s="656" t="s">
        <v>367</v>
      </c>
      <c r="E78" s="79">
        <f>Statistiky!J154</f>
        <v>13</v>
      </c>
    </row>
    <row r="79" spans="1:5" ht="12.75">
      <c r="A79" s="664" t="s">
        <v>82</v>
      </c>
      <c r="B79" s="665" t="s">
        <v>39</v>
      </c>
      <c r="C79" s="666">
        <v>640911</v>
      </c>
      <c r="D79" s="656" t="s">
        <v>363</v>
      </c>
      <c r="E79" s="79">
        <f>Statistiky!J103</f>
        <v>13</v>
      </c>
    </row>
    <row r="80" spans="1:5" ht="12.75">
      <c r="A80" s="79" t="s">
        <v>32</v>
      </c>
      <c r="B80" s="79" t="s">
        <v>33</v>
      </c>
      <c r="C80" s="79">
        <v>720131</v>
      </c>
      <c r="D80" s="656" t="s">
        <v>65</v>
      </c>
      <c r="E80" s="79">
        <f>Statistiky!J209</f>
        <v>13</v>
      </c>
    </row>
    <row r="81" spans="1:5" ht="12.75">
      <c r="A81" s="677" t="s">
        <v>135</v>
      </c>
      <c r="B81" s="677" t="s">
        <v>39</v>
      </c>
      <c r="C81" s="677">
        <v>770607</v>
      </c>
      <c r="D81" s="656" t="s">
        <v>419</v>
      </c>
      <c r="E81" s="79">
        <f>Statistiky!J234</f>
        <v>13</v>
      </c>
    </row>
    <row r="82" spans="1:5" ht="12.75">
      <c r="A82" s="669" t="s">
        <v>409</v>
      </c>
      <c r="B82" s="670" t="s">
        <v>79</v>
      </c>
      <c r="C82" s="657">
        <v>950417</v>
      </c>
      <c r="D82" s="656" t="s">
        <v>448</v>
      </c>
      <c r="E82" s="79">
        <f>Statistiky!J169</f>
        <v>13</v>
      </c>
    </row>
    <row r="83" spans="1:5" ht="12.75">
      <c r="A83" s="658" t="s">
        <v>506</v>
      </c>
      <c r="B83" s="659" t="s">
        <v>66</v>
      </c>
      <c r="C83" s="657">
        <v>920605</v>
      </c>
      <c r="D83" s="656" t="s">
        <v>397</v>
      </c>
      <c r="E83" s="79">
        <f>Statistiky!J261</f>
        <v>13</v>
      </c>
    </row>
    <row r="84" spans="1:5" ht="12.75">
      <c r="A84" s="677" t="s">
        <v>21</v>
      </c>
      <c r="B84" s="677" t="s">
        <v>22</v>
      </c>
      <c r="C84" s="677">
        <v>741220</v>
      </c>
      <c r="D84" s="656" t="s">
        <v>419</v>
      </c>
      <c r="E84" s="79">
        <f>Statistiky!J229</f>
        <v>12</v>
      </c>
    </row>
    <row r="85" spans="1:5" ht="12.75">
      <c r="A85" s="684" t="s">
        <v>374</v>
      </c>
      <c r="B85" s="684" t="s">
        <v>18</v>
      </c>
      <c r="C85" s="684">
        <v>700818</v>
      </c>
      <c r="D85" s="656" t="s">
        <v>395</v>
      </c>
      <c r="E85" s="79">
        <f>Statistiky!J293</f>
        <v>12</v>
      </c>
    </row>
    <row r="86" spans="1:5" ht="12.75">
      <c r="A86" s="671" t="s">
        <v>337</v>
      </c>
      <c r="B86" s="672" t="s">
        <v>338</v>
      </c>
      <c r="C86" s="673" t="s">
        <v>339</v>
      </c>
      <c r="D86" s="656" t="s">
        <v>359</v>
      </c>
      <c r="E86" s="79">
        <f>Statistiky!J25</f>
        <v>12</v>
      </c>
    </row>
    <row r="87" spans="1:5" ht="12.75">
      <c r="A87" s="79" t="s">
        <v>96</v>
      </c>
      <c r="B87" s="79" t="s">
        <v>17</v>
      </c>
      <c r="C87" s="79">
        <v>920403</v>
      </c>
      <c r="D87" s="656" t="s">
        <v>65</v>
      </c>
      <c r="E87" s="79">
        <f>Statistiky!J207</f>
        <v>12</v>
      </c>
    </row>
    <row r="88" spans="1:5" ht="12.75">
      <c r="A88" s="654" t="s">
        <v>91</v>
      </c>
      <c r="B88" s="654" t="s">
        <v>16</v>
      </c>
      <c r="C88" s="654">
        <v>611004</v>
      </c>
      <c r="D88" s="656" t="s">
        <v>367</v>
      </c>
      <c r="E88" s="79">
        <f>Statistiky!J148</f>
        <v>11</v>
      </c>
    </row>
    <row r="89" spans="1:5" ht="12.75">
      <c r="A89" s="658" t="s">
        <v>316</v>
      </c>
      <c r="B89" s="659" t="s">
        <v>23</v>
      </c>
      <c r="C89" s="655">
        <v>571219</v>
      </c>
      <c r="D89" s="656" t="s">
        <v>449</v>
      </c>
      <c r="E89" s="79">
        <f>Statistiky!J187</f>
        <v>11</v>
      </c>
    </row>
    <row r="90" spans="1:5" ht="12.75">
      <c r="A90" s="677" t="s">
        <v>108</v>
      </c>
      <c r="B90" s="677" t="s">
        <v>74</v>
      </c>
      <c r="C90" s="677">
        <v>870324</v>
      </c>
      <c r="D90" s="656" t="s">
        <v>419</v>
      </c>
      <c r="E90" s="79">
        <f>Statistiky!J235</f>
        <v>11</v>
      </c>
    </row>
    <row r="91" spans="1:5" ht="12.75">
      <c r="A91" s="671" t="s">
        <v>224</v>
      </c>
      <c r="B91" s="672" t="s">
        <v>22</v>
      </c>
      <c r="C91" s="680" t="s">
        <v>227</v>
      </c>
      <c r="D91" s="656" t="s">
        <v>361</v>
      </c>
      <c r="E91" s="79">
        <f>Statistiky!J63</f>
        <v>11</v>
      </c>
    </row>
    <row r="92" spans="1:5" ht="12.75">
      <c r="A92" s="674" t="s">
        <v>482</v>
      </c>
      <c r="B92" s="674" t="s">
        <v>57</v>
      </c>
      <c r="C92" s="330">
        <v>85</v>
      </c>
      <c r="D92" s="656" t="s">
        <v>365</v>
      </c>
      <c r="E92" s="79">
        <f>Statistiky!J128</f>
        <v>10</v>
      </c>
    </row>
    <row r="93" spans="1:5" ht="12.75">
      <c r="A93" s="678" t="s">
        <v>14</v>
      </c>
      <c r="B93" s="679" t="s">
        <v>13</v>
      </c>
      <c r="C93" s="679">
        <v>750513</v>
      </c>
      <c r="D93" s="656" t="s">
        <v>395</v>
      </c>
      <c r="E93" s="79">
        <f>Statistiky!J287</f>
        <v>10</v>
      </c>
    </row>
    <row r="94" spans="1:5" ht="12.75">
      <c r="A94" s="79" t="s">
        <v>213</v>
      </c>
      <c r="B94" s="79" t="s">
        <v>57</v>
      </c>
      <c r="C94" s="79">
        <v>900710</v>
      </c>
      <c r="D94" s="656" t="s">
        <v>65</v>
      </c>
      <c r="E94" s="79">
        <f>Statistiky!J210</f>
        <v>10</v>
      </c>
    </row>
    <row r="95" spans="1:5" ht="12.75">
      <c r="A95" s="678" t="s">
        <v>436</v>
      </c>
      <c r="B95" s="678" t="s">
        <v>61</v>
      </c>
      <c r="C95" s="661">
        <v>880831</v>
      </c>
      <c r="D95" s="656" t="s">
        <v>445</v>
      </c>
      <c r="E95" s="79">
        <f>Statistiky!J271</f>
        <v>10</v>
      </c>
    </row>
    <row r="96" spans="1:5" ht="12.75">
      <c r="A96" s="654" t="s">
        <v>91</v>
      </c>
      <c r="B96" s="654" t="s">
        <v>84</v>
      </c>
      <c r="C96" s="654">
        <v>831027</v>
      </c>
      <c r="D96" s="656" t="s">
        <v>367</v>
      </c>
      <c r="E96" s="79">
        <f>Statistiky!J147</f>
        <v>10</v>
      </c>
    </row>
    <row r="97" spans="1:5" ht="12.75">
      <c r="A97" s="658" t="s">
        <v>266</v>
      </c>
      <c r="B97" s="659" t="s">
        <v>30</v>
      </c>
      <c r="C97" s="657">
        <v>771012</v>
      </c>
      <c r="D97" s="656" t="s">
        <v>397</v>
      </c>
      <c r="E97" s="79">
        <f>Statistiky!J260</f>
        <v>10</v>
      </c>
    </row>
    <row r="98" spans="1:5" ht="12.75">
      <c r="A98" s="671" t="s">
        <v>242</v>
      </c>
      <c r="B98" s="672" t="s">
        <v>36</v>
      </c>
      <c r="C98" s="686">
        <v>970518</v>
      </c>
      <c r="D98" s="656" t="s">
        <v>361</v>
      </c>
      <c r="E98" s="79">
        <f>Statistiky!J74</f>
        <v>10</v>
      </c>
    </row>
    <row r="99" spans="1:5" ht="12.75">
      <c r="A99" s="653" t="s">
        <v>283</v>
      </c>
      <c r="B99" s="653" t="s">
        <v>130</v>
      </c>
      <c r="C99" s="653">
        <v>821210</v>
      </c>
      <c r="D99" s="656" t="s">
        <v>367</v>
      </c>
      <c r="E99" s="79">
        <f>Statistiky!J149</f>
        <v>10</v>
      </c>
    </row>
    <row r="100" spans="1:5" ht="12.75">
      <c r="A100" s="653" t="s">
        <v>398</v>
      </c>
      <c r="B100" s="653" t="s">
        <v>399</v>
      </c>
      <c r="C100" s="653">
        <v>880130</v>
      </c>
      <c r="D100" s="656" t="s">
        <v>367</v>
      </c>
      <c r="E100" s="79">
        <f>Statistiky!J139</f>
        <v>9</v>
      </c>
    </row>
    <row r="101" spans="1:5" ht="12.75">
      <c r="A101" s="677" t="s">
        <v>19</v>
      </c>
      <c r="B101" s="677" t="s">
        <v>20</v>
      </c>
      <c r="C101" s="677">
        <v>831307</v>
      </c>
      <c r="D101" s="656" t="s">
        <v>419</v>
      </c>
      <c r="E101" s="79">
        <f>Statistiky!J228</f>
        <v>9</v>
      </c>
    </row>
    <row r="102" spans="1:5" ht="12.75">
      <c r="A102" s="677" t="s">
        <v>71</v>
      </c>
      <c r="B102" s="677" t="s">
        <v>15</v>
      </c>
      <c r="C102" s="677">
        <v>780823</v>
      </c>
      <c r="D102" s="656" t="s">
        <v>419</v>
      </c>
      <c r="E102" s="79">
        <f>Statistiky!J238</f>
        <v>9</v>
      </c>
    </row>
    <row r="103" spans="1:5" ht="12.75">
      <c r="A103" s="671" t="s">
        <v>234</v>
      </c>
      <c r="B103" s="672" t="s">
        <v>235</v>
      </c>
      <c r="C103" s="680" t="s">
        <v>236</v>
      </c>
      <c r="D103" s="656" t="s">
        <v>361</v>
      </c>
      <c r="E103" s="79">
        <f>Statistiky!J69</f>
        <v>9</v>
      </c>
    </row>
    <row r="104" spans="1:5" ht="12.75">
      <c r="A104" s="679" t="s">
        <v>437</v>
      </c>
      <c r="B104" s="679" t="s">
        <v>22</v>
      </c>
      <c r="C104" s="679"/>
      <c r="D104" s="656" t="s">
        <v>445</v>
      </c>
      <c r="E104" s="79">
        <f>Statistiky!J278</f>
        <v>9</v>
      </c>
    </row>
    <row r="105" spans="1:5" ht="12.75">
      <c r="A105" s="677" t="s">
        <v>126</v>
      </c>
      <c r="B105" s="677" t="s">
        <v>22</v>
      </c>
      <c r="C105" s="677">
        <v>670806</v>
      </c>
      <c r="D105" s="656" t="s">
        <v>419</v>
      </c>
      <c r="E105" s="79">
        <f>Statistiky!J233</f>
        <v>9</v>
      </c>
    </row>
    <row r="106" spans="1:5" ht="12.75">
      <c r="A106" s="664" t="s">
        <v>175</v>
      </c>
      <c r="B106" s="665" t="s">
        <v>100</v>
      </c>
      <c r="C106" s="666">
        <v>711028</v>
      </c>
      <c r="D106" s="656" t="s">
        <v>363</v>
      </c>
      <c r="E106" s="79">
        <f>Statistiky!J106</f>
        <v>9</v>
      </c>
    </row>
    <row r="107" spans="1:5" ht="12.75">
      <c r="A107" s="658" t="s">
        <v>108</v>
      </c>
      <c r="B107" s="659" t="s">
        <v>30</v>
      </c>
      <c r="C107" s="655">
        <v>880722</v>
      </c>
      <c r="D107" s="656" t="s">
        <v>106</v>
      </c>
      <c r="E107" s="79">
        <f>Statistiky!J51</f>
        <v>9</v>
      </c>
    </row>
    <row r="108" spans="1:5" ht="12.75">
      <c r="A108" s="664" t="s">
        <v>295</v>
      </c>
      <c r="B108" s="665" t="s">
        <v>20</v>
      </c>
      <c r="C108" s="666">
        <v>631112</v>
      </c>
      <c r="D108" s="656" t="s">
        <v>363</v>
      </c>
      <c r="E108" s="79">
        <f>Statistiky!J101</f>
        <v>9</v>
      </c>
    </row>
    <row r="109" spans="1:5" ht="12.75">
      <c r="A109" s="671" t="s">
        <v>237</v>
      </c>
      <c r="B109" s="672" t="s">
        <v>13</v>
      </c>
      <c r="C109" s="680" t="s">
        <v>238</v>
      </c>
      <c r="D109" s="656" t="s">
        <v>361</v>
      </c>
      <c r="E109" s="79">
        <f>Statistiky!J70</f>
        <v>9</v>
      </c>
    </row>
    <row r="110" spans="1:5" ht="12.75">
      <c r="A110" s="654" t="s">
        <v>282</v>
      </c>
      <c r="B110" s="654" t="s">
        <v>39</v>
      </c>
      <c r="C110" s="654">
        <v>840606</v>
      </c>
      <c r="D110" s="656" t="s">
        <v>367</v>
      </c>
      <c r="E110" s="79">
        <f>Statistiky!J145</f>
        <v>8</v>
      </c>
    </row>
    <row r="111" spans="1:5" ht="12.75">
      <c r="A111" s="688" t="s">
        <v>435</v>
      </c>
      <c r="B111" s="688" t="s">
        <v>39</v>
      </c>
      <c r="C111" s="688">
        <v>610808</v>
      </c>
      <c r="D111" s="656" t="s">
        <v>445</v>
      </c>
      <c r="E111" s="79">
        <f>Statistiky!J277</f>
        <v>8</v>
      </c>
    </row>
    <row r="112" spans="1:5" ht="12.75">
      <c r="A112" s="668" t="s">
        <v>329</v>
      </c>
      <c r="B112" s="330" t="s">
        <v>57</v>
      </c>
      <c r="C112" s="330">
        <v>921016</v>
      </c>
      <c r="D112" s="656" t="s">
        <v>365</v>
      </c>
      <c r="E112" s="79">
        <f>Statistiky!J121</f>
        <v>8</v>
      </c>
    </row>
    <row r="113" spans="1:5" ht="12.75">
      <c r="A113" s="668" t="s">
        <v>60</v>
      </c>
      <c r="B113" s="330" t="s">
        <v>37</v>
      </c>
      <c r="C113" s="330">
        <v>930715</v>
      </c>
      <c r="D113" s="656" t="s">
        <v>365</v>
      </c>
      <c r="E113" s="79">
        <f>Statistiky!J119</f>
        <v>8</v>
      </c>
    </row>
    <row r="114" spans="1:5" ht="12.75">
      <c r="A114" s="669" t="s">
        <v>274</v>
      </c>
      <c r="B114" s="670" t="s">
        <v>17</v>
      </c>
      <c r="C114" s="670">
        <v>981122</v>
      </c>
      <c r="D114" s="656" t="s">
        <v>448</v>
      </c>
      <c r="E114" s="79">
        <f>Statistiky!J171</f>
        <v>8</v>
      </c>
    </row>
    <row r="115" spans="1:5" ht="12.75">
      <c r="A115" s="658" t="s">
        <v>263</v>
      </c>
      <c r="B115" s="659" t="s">
        <v>16</v>
      </c>
      <c r="C115" s="655">
        <v>800618</v>
      </c>
      <c r="D115" s="656" t="s">
        <v>397</v>
      </c>
      <c r="E115" s="79">
        <f>Statistiky!J253</f>
        <v>8</v>
      </c>
    </row>
    <row r="116" spans="1:5" ht="12.75">
      <c r="A116" s="671" t="s">
        <v>224</v>
      </c>
      <c r="B116" s="672" t="s">
        <v>57</v>
      </c>
      <c r="C116" s="680" t="s">
        <v>226</v>
      </c>
      <c r="D116" s="656" t="s">
        <v>361</v>
      </c>
      <c r="E116" s="79">
        <f>Statistiky!J62</f>
        <v>7</v>
      </c>
    </row>
    <row r="117" spans="1:5" ht="12.75">
      <c r="A117" s="670" t="s">
        <v>477</v>
      </c>
      <c r="B117" s="670" t="s">
        <v>22</v>
      </c>
      <c r="C117" s="655">
        <v>800426</v>
      </c>
      <c r="D117" s="656" t="s">
        <v>191</v>
      </c>
      <c r="E117" s="79">
        <f>Statistiky!J88</f>
        <v>7</v>
      </c>
    </row>
    <row r="118" spans="1:5" ht="12.75">
      <c r="A118" s="79" t="s">
        <v>216</v>
      </c>
      <c r="B118" s="79" t="s">
        <v>23</v>
      </c>
      <c r="C118" s="79">
        <v>920508</v>
      </c>
      <c r="D118" s="656" t="s">
        <v>65</v>
      </c>
      <c r="E118" s="79">
        <f>Statistiky!J218</f>
        <v>7</v>
      </c>
    </row>
    <row r="119" spans="1:5" ht="12.75">
      <c r="A119" s="654" t="s">
        <v>179</v>
      </c>
      <c r="B119" s="654" t="s">
        <v>17</v>
      </c>
      <c r="C119" s="654">
        <v>690622</v>
      </c>
      <c r="D119" s="656" t="s">
        <v>367</v>
      </c>
      <c r="E119" s="79">
        <f>Statistiky!J144</f>
        <v>7</v>
      </c>
    </row>
    <row r="120" spans="1:5" ht="12.75">
      <c r="A120" s="654" t="s">
        <v>158</v>
      </c>
      <c r="B120" s="654" t="s">
        <v>20</v>
      </c>
      <c r="C120" s="654">
        <v>761007</v>
      </c>
      <c r="D120" s="656" t="s">
        <v>367</v>
      </c>
      <c r="E120" s="79">
        <f>Statistiky!J146</f>
        <v>7</v>
      </c>
    </row>
    <row r="121" spans="1:5" ht="12.75">
      <c r="A121" s="658" t="s">
        <v>306</v>
      </c>
      <c r="B121" s="659" t="s">
        <v>15</v>
      </c>
      <c r="C121" s="655">
        <v>801227</v>
      </c>
      <c r="D121" s="656" t="s">
        <v>353</v>
      </c>
      <c r="E121" s="79">
        <f>Statistiky!J10</f>
        <v>6</v>
      </c>
    </row>
    <row r="122" spans="1:5" ht="12.75">
      <c r="A122" s="677" t="s">
        <v>126</v>
      </c>
      <c r="B122" s="677" t="s">
        <v>127</v>
      </c>
      <c r="C122" s="677">
        <v>990517</v>
      </c>
      <c r="D122" s="656" t="s">
        <v>419</v>
      </c>
      <c r="E122" s="79">
        <f>Statistiky!J241</f>
        <v>6</v>
      </c>
    </row>
    <row r="123" spans="1:5" ht="12.75">
      <c r="A123" s="678" t="s">
        <v>382</v>
      </c>
      <c r="B123" s="679" t="s">
        <v>37</v>
      </c>
      <c r="C123" s="679">
        <v>760402</v>
      </c>
      <c r="D123" s="656" t="s">
        <v>395</v>
      </c>
      <c r="E123" s="79">
        <f>Statistiky!J289</f>
        <v>6</v>
      </c>
    </row>
    <row r="124" spans="1:5" ht="12.75">
      <c r="A124" s="654" t="s">
        <v>132</v>
      </c>
      <c r="B124" s="654" t="s">
        <v>66</v>
      </c>
      <c r="C124" s="654">
        <v>731210</v>
      </c>
      <c r="D124" s="656" t="s">
        <v>367</v>
      </c>
      <c r="E124" s="79">
        <f>Statistiky!J138</f>
        <v>6</v>
      </c>
    </row>
    <row r="125" spans="1:5" ht="12.75">
      <c r="A125" s="679" t="s">
        <v>473</v>
      </c>
      <c r="B125" s="679" t="s">
        <v>66</v>
      </c>
      <c r="C125" s="679">
        <v>920204</v>
      </c>
      <c r="D125" s="656" t="s">
        <v>395</v>
      </c>
      <c r="E125" s="79">
        <f>Statistiky!J298</f>
        <v>6</v>
      </c>
    </row>
    <row r="126" spans="1:5" ht="12.75">
      <c r="A126" s="670" t="s">
        <v>478</v>
      </c>
      <c r="B126" s="670" t="s">
        <v>479</v>
      </c>
      <c r="C126" s="655">
        <v>790728</v>
      </c>
      <c r="D126" s="656" t="s">
        <v>191</v>
      </c>
      <c r="E126" s="79">
        <f>Statistiky!J89</f>
        <v>6</v>
      </c>
    </row>
    <row r="127" spans="1:5" ht="12.75">
      <c r="A127" s="677" t="s">
        <v>143</v>
      </c>
      <c r="B127" s="677" t="s">
        <v>76</v>
      </c>
      <c r="C127" s="689">
        <v>831221</v>
      </c>
      <c r="D127" s="656" t="s">
        <v>419</v>
      </c>
      <c r="E127" s="79">
        <f>Statistiky!J231</f>
        <v>6</v>
      </c>
    </row>
    <row r="128" spans="1:5" ht="12.75">
      <c r="A128" s="671" t="s">
        <v>347</v>
      </c>
      <c r="B128" s="672" t="s">
        <v>15</v>
      </c>
      <c r="C128" s="673" t="s">
        <v>348</v>
      </c>
      <c r="D128" s="656" t="s">
        <v>359</v>
      </c>
      <c r="E128" s="79">
        <f>Statistiky!J30</f>
        <v>5</v>
      </c>
    </row>
    <row r="129" spans="1:5" ht="12.75">
      <c r="A129" s="679" t="s">
        <v>429</v>
      </c>
      <c r="B129" s="679" t="s">
        <v>70</v>
      </c>
      <c r="C129" s="79">
        <v>530720</v>
      </c>
      <c r="D129" s="656" t="s">
        <v>445</v>
      </c>
      <c r="E129" s="79">
        <f>Statistiky!J272</f>
        <v>5</v>
      </c>
    </row>
    <row r="130" spans="1:5" ht="12.75">
      <c r="A130" s="671" t="s">
        <v>63</v>
      </c>
      <c r="B130" s="672" t="s">
        <v>30</v>
      </c>
      <c r="C130" s="680" t="s">
        <v>233</v>
      </c>
      <c r="D130" s="656" t="s">
        <v>361</v>
      </c>
      <c r="E130" s="79">
        <f>Statistiky!J68</f>
        <v>5</v>
      </c>
    </row>
    <row r="131" spans="1:5" ht="12.75">
      <c r="A131" s="677" t="s">
        <v>177</v>
      </c>
      <c r="B131" s="677" t="s">
        <v>16</v>
      </c>
      <c r="C131" s="677">
        <v>830418</v>
      </c>
      <c r="D131" s="656" t="s">
        <v>419</v>
      </c>
      <c r="E131" s="79">
        <f>Statistiky!J232</f>
        <v>5</v>
      </c>
    </row>
    <row r="132" spans="1:5" ht="12.75">
      <c r="A132" s="679" t="s">
        <v>432</v>
      </c>
      <c r="B132" s="679" t="s">
        <v>66</v>
      </c>
      <c r="C132" s="679"/>
      <c r="D132" s="656" t="s">
        <v>445</v>
      </c>
      <c r="E132" s="79">
        <f>Statistiky!J275</f>
        <v>5</v>
      </c>
    </row>
    <row r="133" spans="1:5" ht="12.75">
      <c r="A133" s="664" t="s">
        <v>99</v>
      </c>
      <c r="B133" s="665" t="s">
        <v>70</v>
      </c>
      <c r="C133" s="666">
        <v>821007</v>
      </c>
      <c r="D133" s="656" t="s">
        <v>363</v>
      </c>
      <c r="E133" s="79">
        <f>Statistiky!J109</f>
        <v>4</v>
      </c>
    </row>
    <row r="134" spans="1:5" ht="12.75">
      <c r="A134" s="671" t="s">
        <v>351</v>
      </c>
      <c r="B134" s="672" t="s">
        <v>57</v>
      </c>
      <c r="C134" s="673"/>
      <c r="D134" s="656" t="s">
        <v>359</v>
      </c>
      <c r="E134" s="79">
        <f>Statistiky!J26</f>
        <v>4</v>
      </c>
    </row>
    <row r="135" spans="1:5" ht="12.75">
      <c r="A135" s="79" t="s">
        <v>425</v>
      </c>
      <c r="B135" s="79" t="s">
        <v>426</v>
      </c>
      <c r="D135" s="656" t="s">
        <v>65</v>
      </c>
      <c r="E135" s="79">
        <f>Statistiky!J221</f>
        <v>4</v>
      </c>
    </row>
    <row r="136" spans="1:5" ht="12.75">
      <c r="A136" s="671" t="s">
        <v>340</v>
      </c>
      <c r="B136" s="672" t="s">
        <v>39</v>
      </c>
      <c r="C136" s="673" t="s">
        <v>341</v>
      </c>
      <c r="D136" s="656" t="s">
        <v>359</v>
      </c>
      <c r="E136" s="79">
        <f>Statistiky!J27</f>
        <v>4</v>
      </c>
    </row>
    <row r="137" spans="1:5" ht="12.75">
      <c r="A137" s="669" t="s">
        <v>410</v>
      </c>
      <c r="B137" s="670" t="s">
        <v>411</v>
      </c>
      <c r="C137" s="670">
        <v>970102</v>
      </c>
      <c r="D137" s="656" t="s">
        <v>448</v>
      </c>
      <c r="E137" s="79">
        <f>Statistiky!J170</f>
        <v>4</v>
      </c>
    </row>
    <row r="138" spans="1:5" ht="12.75">
      <c r="A138" s="686" t="s">
        <v>244</v>
      </c>
      <c r="B138" s="686" t="s">
        <v>29</v>
      </c>
      <c r="C138" s="686"/>
      <c r="D138" s="656" t="s">
        <v>361</v>
      </c>
      <c r="E138" s="79">
        <f>Statistiky!J76</f>
        <v>4</v>
      </c>
    </row>
    <row r="139" spans="1:5" ht="12.75">
      <c r="A139" s="653" t="s">
        <v>402</v>
      </c>
      <c r="B139" s="653" t="s">
        <v>16</v>
      </c>
      <c r="C139" s="653">
        <v>760627</v>
      </c>
      <c r="D139" s="656" t="s">
        <v>367</v>
      </c>
      <c r="E139" s="79">
        <f>Statistiky!J150</f>
        <v>3</v>
      </c>
    </row>
    <row r="140" spans="1:5" ht="12.75">
      <c r="A140" s="679" t="s">
        <v>431</v>
      </c>
      <c r="B140" s="679" t="s">
        <v>37</v>
      </c>
      <c r="C140" s="79">
        <v>640717</v>
      </c>
      <c r="D140" s="656" t="s">
        <v>445</v>
      </c>
      <c r="E140" s="79">
        <f>Statistiky!J274</f>
        <v>3</v>
      </c>
    </row>
    <row r="141" spans="1:5" ht="12.75">
      <c r="A141" s="79" t="s">
        <v>212</v>
      </c>
      <c r="B141" s="79" t="s">
        <v>17</v>
      </c>
      <c r="D141" s="656" t="s">
        <v>65</v>
      </c>
      <c r="E141" s="79">
        <f>Statistiky!J206</f>
        <v>3</v>
      </c>
    </row>
    <row r="142" spans="1:5" ht="12.75">
      <c r="A142" s="658" t="s">
        <v>319</v>
      </c>
      <c r="B142" s="659" t="s">
        <v>18</v>
      </c>
      <c r="C142" s="655">
        <v>700613</v>
      </c>
      <c r="D142" s="656" t="s">
        <v>449</v>
      </c>
      <c r="E142" s="79">
        <f>Statistiky!J190</f>
        <v>3</v>
      </c>
    </row>
    <row r="143" spans="1:5" ht="12.75">
      <c r="A143" s="79" t="s">
        <v>213</v>
      </c>
      <c r="B143" s="79" t="s">
        <v>81</v>
      </c>
      <c r="C143" s="79">
        <v>930305</v>
      </c>
      <c r="D143" s="656" t="s">
        <v>65</v>
      </c>
      <c r="E143" s="79">
        <f>Statistiky!J213</f>
        <v>3</v>
      </c>
    </row>
    <row r="144" spans="1:5" ht="12.75">
      <c r="A144" s="653" t="s">
        <v>400</v>
      </c>
      <c r="B144" s="653" t="s">
        <v>401</v>
      </c>
      <c r="C144" s="653">
        <v>660328</v>
      </c>
      <c r="D144" s="656" t="s">
        <v>367</v>
      </c>
      <c r="E144" s="79">
        <f>Statistiky!J143</f>
        <v>3</v>
      </c>
    </row>
    <row r="145" spans="1:5" ht="12.75">
      <c r="A145" s="658" t="s">
        <v>272</v>
      </c>
      <c r="B145" s="659" t="s">
        <v>37</v>
      </c>
      <c r="C145" s="657"/>
      <c r="D145" s="656" t="s">
        <v>106</v>
      </c>
      <c r="E145" s="79">
        <f>Statistiky!J54</f>
        <v>2</v>
      </c>
    </row>
    <row r="146" spans="1:5" ht="12.75">
      <c r="A146" s="671" t="s">
        <v>231</v>
      </c>
      <c r="B146" s="672" t="s">
        <v>17</v>
      </c>
      <c r="C146" s="680" t="s">
        <v>232</v>
      </c>
      <c r="D146" s="656" t="s">
        <v>361</v>
      </c>
      <c r="E146" s="79">
        <f>Statistiky!J67</f>
        <v>2</v>
      </c>
    </row>
    <row r="147" spans="1:5" ht="12.75">
      <c r="A147" s="678" t="s">
        <v>383</v>
      </c>
      <c r="B147" s="679" t="s">
        <v>83</v>
      </c>
      <c r="C147" s="679">
        <v>710402</v>
      </c>
      <c r="D147" s="656" t="s">
        <v>395</v>
      </c>
      <c r="E147" s="79">
        <f>Statistiky!J290</f>
        <v>2</v>
      </c>
    </row>
    <row r="148" spans="1:5" ht="12.75">
      <c r="A148" s="658" t="s">
        <v>154</v>
      </c>
      <c r="B148" s="659" t="s">
        <v>15</v>
      </c>
      <c r="C148" s="655">
        <v>841120</v>
      </c>
      <c r="D148" s="656" t="s">
        <v>449</v>
      </c>
      <c r="E148" s="79">
        <f>Statistiky!J193</f>
        <v>1</v>
      </c>
    </row>
    <row r="149" spans="1:5" ht="12.75">
      <c r="A149" s="684" t="s">
        <v>386</v>
      </c>
      <c r="B149" s="684" t="s">
        <v>18</v>
      </c>
      <c r="C149" s="684">
        <v>780526</v>
      </c>
      <c r="D149" s="656" t="s">
        <v>395</v>
      </c>
      <c r="E149" s="79">
        <f>Statistiky!J294</f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06"/>
  <sheetViews>
    <sheetView zoomScalePageLayoutView="0" workbookViewId="0" topLeftCell="A157">
      <selection activeCell="AR176" sqref="AR176"/>
    </sheetView>
  </sheetViews>
  <sheetFormatPr defaultColWidth="9.00390625" defaultRowHeight="12.75"/>
  <cols>
    <col min="1" max="1" width="18.375" style="110" customWidth="1"/>
    <col min="2" max="2" width="16.125" style="109" customWidth="1"/>
    <col min="3" max="3" width="13.875" style="109" bestFit="1" customWidth="1"/>
    <col min="4" max="4" width="9.875" style="110" bestFit="1" customWidth="1"/>
    <col min="5" max="5" width="9.625" style="111" bestFit="1" customWidth="1"/>
    <col min="6" max="6" width="10.00390625" style="112" bestFit="1" customWidth="1"/>
    <col min="7" max="7" width="4.875" style="109" bestFit="1" customWidth="1"/>
    <col min="8" max="8" width="5.875" style="109" bestFit="1" customWidth="1"/>
    <col min="9" max="9" width="4.25390625" style="109" customWidth="1"/>
    <col min="10" max="10" width="7.75390625" style="109" bestFit="1" customWidth="1"/>
    <col min="11" max="11" width="5.00390625" style="109" bestFit="1" customWidth="1"/>
    <col min="12" max="13" width="1.25" style="109" customWidth="1"/>
    <col min="14" max="22" width="3.875" style="109" bestFit="1" customWidth="1"/>
    <col min="23" max="29" width="4.75390625" style="109" bestFit="1" customWidth="1"/>
    <col min="30" max="30" width="2.875" style="111" customWidth="1"/>
    <col min="31" max="31" width="5.00390625" style="111" bestFit="1" customWidth="1"/>
    <col min="32" max="33" width="3.875" style="111" bestFit="1" customWidth="1"/>
    <col min="34" max="39" width="3.375" style="111" bestFit="1" customWidth="1"/>
    <col min="40" max="40" width="4.75390625" style="111" bestFit="1" customWidth="1"/>
    <col min="41" max="46" width="4.75390625" style="113" bestFit="1" customWidth="1"/>
    <col min="47" max="47" width="2.375" style="109" customWidth="1"/>
    <col min="48" max="50" width="3.875" style="109" bestFit="1" customWidth="1"/>
    <col min="51" max="51" width="3.375" style="109" bestFit="1" customWidth="1"/>
    <col min="52" max="56" width="3.875" style="109" bestFit="1" customWidth="1"/>
    <col min="57" max="63" width="4.75390625" style="109" bestFit="1" customWidth="1"/>
    <col min="64" max="16384" width="9.00390625" style="109" customWidth="1"/>
  </cols>
  <sheetData>
    <row r="1" ht="15.75">
      <c r="A1" s="410" t="s">
        <v>352</v>
      </c>
    </row>
    <row r="3" spans="1:46" s="114" customFormat="1" ht="15.75">
      <c r="A3" s="410"/>
      <c r="D3" s="115"/>
      <c r="E3" s="116"/>
      <c r="F3" s="117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8"/>
      <c r="AP3" s="118"/>
      <c r="AQ3" s="118"/>
      <c r="AR3" s="118"/>
      <c r="AS3" s="118"/>
      <c r="AT3" s="118"/>
    </row>
    <row r="4" spans="1:55" s="114" customFormat="1" ht="15.75">
      <c r="A4" s="410" t="s">
        <v>194</v>
      </c>
      <c r="B4" s="114">
        <v>1</v>
      </c>
      <c r="D4" s="115"/>
      <c r="E4" s="116"/>
      <c r="F4" s="117"/>
      <c r="Q4" s="114" t="s">
        <v>7</v>
      </c>
      <c r="R4" s="114" t="s">
        <v>109</v>
      </c>
      <c r="S4" s="114" t="s">
        <v>110</v>
      </c>
      <c r="T4" s="114" t="s">
        <v>111</v>
      </c>
      <c r="AD4" s="116"/>
      <c r="AE4" s="116"/>
      <c r="AF4" s="116"/>
      <c r="AG4" s="116"/>
      <c r="AH4" s="116"/>
      <c r="AI4" s="116"/>
      <c r="AJ4" s="116" t="s">
        <v>12</v>
      </c>
      <c r="AK4" s="116" t="s">
        <v>112</v>
      </c>
      <c r="AL4" s="116" t="s">
        <v>113</v>
      </c>
      <c r="AM4" s="116" t="s">
        <v>112</v>
      </c>
      <c r="AN4" s="116" t="s">
        <v>114</v>
      </c>
      <c r="AO4" s="118" t="s">
        <v>115</v>
      </c>
      <c r="AP4" s="118" t="s">
        <v>116</v>
      </c>
      <c r="AQ4" s="118" t="s">
        <v>117</v>
      </c>
      <c r="AR4" s="118" t="s">
        <v>115</v>
      </c>
      <c r="AS4" s="118"/>
      <c r="AT4" s="118"/>
      <c r="AX4" s="114" t="s">
        <v>118</v>
      </c>
      <c r="AY4" s="114" t="s">
        <v>119</v>
      </c>
      <c r="AZ4" s="114" t="s">
        <v>115</v>
      </c>
      <c r="BA4" s="114" t="s">
        <v>112</v>
      </c>
      <c r="BB4" s="114" t="s">
        <v>114</v>
      </c>
      <c r="BC4" s="114" t="s">
        <v>111</v>
      </c>
    </row>
    <row r="5" spans="1:63" s="114" customFormat="1" ht="15">
      <c r="A5" s="411"/>
      <c r="B5" s="119" t="s">
        <v>46</v>
      </c>
      <c r="C5" s="119" t="s">
        <v>47</v>
      </c>
      <c r="D5" s="120" t="s">
        <v>120</v>
      </c>
      <c r="E5" s="121" t="s">
        <v>121</v>
      </c>
      <c r="F5" s="122" t="s">
        <v>129</v>
      </c>
      <c r="G5" s="121" t="s">
        <v>122</v>
      </c>
      <c r="H5" s="121" t="s">
        <v>123</v>
      </c>
      <c r="I5" s="121" t="s">
        <v>124</v>
      </c>
      <c r="J5" s="121" t="s">
        <v>141</v>
      </c>
      <c r="K5" s="123" t="s">
        <v>125</v>
      </c>
      <c r="L5" s="124"/>
      <c r="M5" s="124"/>
      <c r="N5" s="125">
        <v>1</v>
      </c>
      <c r="O5" s="121">
        <v>2</v>
      </c>
      <c r="P5" s="121">
        <v>3</v>
      </c>
      <c r="Q5" s="121">
        <v>4</v>
      </c>
      <c r="R5" s="121">
        <v>5</v>
      </c>
      <c r="S5" s="123">
        <v>6</v>
      </c>
      <c r="T5" s="126">
        <v>7</v>
      </c>
      <c r="U5" s="125">
        <v>8</v>
      </c>
      <c r="V5" s="121">
        <v>9</v>
      </c>
      <c r="W5" s="121">
        <v>10</v>
      </c>
      <c r="X5" s="121">
        <v>11</v>
      </c>
      <c r="Y5" s="121">
        <v>12</v>
      </c>
      <c r="Z5" s="121">
        <v>13</v>
      </c>
      <c r="AA5" s="121">
        <v>14</v>
      </c>
      <c r="AB5" s="121">
        <v>15</v>
      </c>
      <c r="AC5" s="121">
        <v>16</v>
      </c>
      <c r="AD5" s="116"/>
      <c r="AE5" s="121">
        <v>1</v>
      </c>
      <c r="AF5" s="121">
        <v>2</v>
      </c>
      <c r="AG5" s="121">
        <v>3</v>
      </c>
      <c r="AH5" s="121">
        <v>4</v>
      </c>
      <c r="AI5" s="121">
        <v>5</v>
      </c>
      <c r="AJ5" s="121">
        <v>6</v>
      </c>
      <c r="AK5" s="121">
        <v>7</v>
      </c>
      <c r="AL5" s="121">
        <v>8</v>
      </c>
      <c r="AM5" s="121">
        <v>9</v>
      </c>
      <c r="AN5" s="121">
        <v>10</v>
      </c>
      <c r="AO5" s="121">
        <v>11</v>
      </c>
      <c r="AP5" s="121">
        <v>12</v>
      </c>
      <c r="AQ5" s="121">
        <v>13</v>
      </c>
      <c r="AR5" s="121">
        <v>14</v>
      </c>
      <c r="AS5" s="121">
        <v>15</v>
      </c>
      <c r="AT5" s="121">
        <v>16</v>
      </c>
      <c r="AV5" s="121">
        <v>1</v>
      </c>
      <c r="AW5" s="121">
        <v>2</v>
      </c>
      <c r="AX5" s="121">
        <v>3</v>
      </c>
      <c r="AY5" s="121">
        <v>4</v>
      </c>
      <c r="AZ5" s="121">
        <v>5</v>
      </c>
      <c r="BA5" s="121">
        <v>6</v>
      </c>
      <c r="BB5" s="121">
        <v>7</v>
      </c>
      <c r="BC5" s="121">
        <v>8</v>
      </c>
      <c r="BD5" s="121">
        <v>9</v>
      </c>
      <c r="BE5" s="121">
        <v>10</v>
      </c>
      <c r="BF5" s="121">
        <v>11</v>
      </c>
      <c r="BG5" s="121">
        <v>12</v>
      </c>
      <c r="BH5" s="121">
        <v>13</v>
      </c>
      <c r="BI5" s="121">
        <v>14</v>
      </c>
      <c r="BJ5" s="121">
        <v>15</v>
      </c>
      <c r="BK5" s="121">
        <v>16</v>
      </c>
    </row>
    <row r="6" spans="1:63" s="114" customFormat="1" ht="15.75">
      <c r="A6" s="412">
        <v>88</v>
      </c>
      <c r="B6" s="295" t="s">
        <v>14</v>
      </c>
      <c r="C6" s="307" t="s">
        <v>15</v>
      </c>
      <c r="D6" s="308">
        <v>780504</v>
      </c>
      <c r="E6" s="128" t="s">
        <v>353</v>
      </c>
      <c r="F6" s="129">
        <f>J6/G6</f>
        <v>3.3846153846153846</v>
      </c>
      <c r="G6" s="128">
        <f aca="true" t="shared" si="0" ref="G6:G20">COUNT(N6:AC6)</f>
        <v>13</v>
      </c>
      <c r="H6" s="128">
        <f aca="true" t="shared" si="1" ref="H6:H20">SUM(N6:AC6)</f>
        <v>26</v>
      </c>
      <c r="I6" s="128">
        <f aca="true" t="shared" si="2" ref="I6:I20">SUM(AE6:AT6)</f>
        <v>18</v>
      </c>
      <c r="J6" s="130">
        <f>SUM(H6:I6)</f>
        <v>44</v>
      </c>
      <c r="K6" s="131">
        <f aca="true" t="shared" si="3" ref="K6:K20">SUM(AV6:BK6)</f>
        <v>0</v>
      </c>
      <c r="L6" s="116"/>
      <c r="M6" s="116"/>
      <c r="N6" s="132">
        <v>0</v>
      </c>
      <c r="O6" s="133">
        <v>0</v>
      </c>
      <c r="P6" s="133">
        <v>2</v>
      </c>
      <c r="Q6" s="133">
        <v>0</v>
      </c>
      <c r="R6" s="133">
        <v>3</v>
      </c>
      <c r="S6" s="134">
        <v>4</v>
      </c>
      <c r="T6" s="135">
        <v>4</v>
      </c>
      <c r="U6" s="132">
        <v>0</v>
      </c>
      <c r="V6" s="133">
        <v>3</v>
      </c>
      <c r="W6" s="133">
        <v>2</v>
      </c>
      <c r="X6" s="133">
        <v>6</v>
      </c>
      <c r="Y6" s="133">
        <v>0</v>
      </c>
      <c r="Z6" s="133">
        <v>2</v>
      </c>
      <c r="AA6" s="133"/>
      <c r="AB6" s="133"/>
      <c r="AC6" s="133"/>
      <c r="AD6" s="136"/>
      <c r="AE6" s="133">
        <v>1</v>
      </c>
      <c r="AF6" s="133">
        <v>0</v>
      </c>
      <c r="AG6" s="133">
        <v>2</v>
      </c>
      <c r="AH6" s="133">
        <v>2</v>
      </c>
      <c r="AI6" s="133">
        <v>0</v>
      </c>
      <c r="AJ6" s="133">
        <v>2</v>
      </c>
      <c r="AK6" s="133">
        <v>1</v>
      </c>
      <c r="AL6" s="133">
        <v>1</v>
      </c>
      <c r="AM6" s="133">
        <v>1</v>
      </c>
      <c r="AN6" s="133">
        <v>2</v>
      </c>
      <c r="AO6" s="133">
        <v>5</v>
      </c>
      <c r="AP6" s="133">
        <v>0</v>
      </c>
      <c r="AQ6" s="133">
        <v>1</v>
      </c>
      <c r="AR6" s="133"/>
      <c r="AS6" s="133"/>
      <c r="AT6" s="133"/>
      <c r="AU6" s="137"/>
      <c r="AV6" s="138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</row>
    <row r="7" spans="1:64" s="114" customFormat="1" ht="15.75">
      <c r="A7" s="412">
        <v>22</v>
      </c>
      <c r="B7" s="295" t="s">
        <v>303</v>
      </c>
      <c r="C7" s="307" t="s">
        <v>93</v>
      </c>
      <c r="D7" s="308">
        <v>790228</v>
      </c>
      <c r="E7" s="128" t="s">
        <v>353</v>
      </c>
      <c r="F7" s="129">
        <f>J7/G7</f>
        <v>3.5384615384615383</v>
      </c>
      <c r="G7" s="128">
        <f t="shared" si="0"/>
        <v>13</v>
      </c>
      <c r="H7" s="128">
        <f t="shared" si="1"/>
        <v>21</v>
      </c>
      <c r="I7" s="128">
        <f t="shared" si="2"/>
        <v>25</v>
      </c>
      <c r="J7" s="130">
        <f>SUM(H7:I7)</f>
        <v>46</v>
      </c>
      <c r="K7" s="131">
        <f t="shared" si="3"/>
        <v>0</v>
      </c>
      <c r="L7" s="116"/>
      <c r="M7" s="116"/>
      <c r="N7" s="132">
        <v>1</v>
      </c>
      <c r="O7" s="133">
        <v>2</v>
      </c>
      <c r="P7" s="133">
        <v>0</v>
      </c>
      <c r="Q7" s="133">
        <v>0</v>
      </c>
      <c r="R7" s="133">
        <v>3</v>
      </c>
      <c r="S7" s="134">
        <v>3</v>
      </c>
      <c r="T7" s="135">
        <v>2</v>
      </c>
      <c r="U7" s="132">
        <v>0</v>
      </c>
      <c r="V7" s="133">
        <v>2</v>
      </c>
      <c r="W7" s="133">
        <v>3</v>
      </c>
      <c r="X7" s="133">
        <v>3</v>
      </c>
      <c r="Y7" s="133">
        <v>0</v>
      </c>
      <c r="Z7" s="133">
        <v>2</v>
      </c>
      <c r="AA7" s="133"/>
      <c r="AB7" s="133"/>
      <c r="AC7" s="133"/>
      <c r="AD7" s="136"/>
      <c r="AE7" s="133">
        <v>1</v>
      </c>
      <c r="AF7" s="133">
        <v>1</v>
      </c>
      <c r="AG7" s="133">
        <v>2</v>
      </c>
      <c r="AH7" s="133">
        <v>1</v>
      </c>
      <c r="AI7" s="133">
        <v>2</v>
      </c>
      <c r="AJ7" s="133">
        <v>3</v>
      </c>
      <c r="AK7" s="133">
        <v>2</v>
      </c>
      <c r="AL7" s="133">
        <v>1</v>
      </c>
      <c r="AM7" s="133">
        <v>1</v>
      </c>
      <c r="AN7" s="133">
        <v>3</v>
      </c>
      <c r="AO7" s="133">
        <v>4</v>
      </c>
      <c r="AP7" s="133">
        <v>1</v>
      </c>
      <c r="AQ7" s="133">
        <v>3</v>
      </c>
      <c r="AR7" s="133"/>
      <c r="AS7" s="133"/>
      <c r="AT7" s="133"/>
      <c r="AU7" s="137"/>
      <c r="AV7" s="138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4" s="140" customFormat="1" ht="15.75">
      <c r="A8" s="412">
        <v>24</v>
      </c>
      <c r="B8" s="295" t="s">
        <v>304</v>
      </c>
      <c r="C8" s="307" t="s">
        <v>79</v>
      </c>
      <c r="D8" s="308">
        <v>780604</v>
      </c>
      <c r="E8" s="128" t="s">
        <v>353</v>
      </c>
      <c r="F8" s="129">
        <f>J8/G8</f>
        <v>4.5</v>
      </c>
      <c r="G8" s="128">
        <f t="shared" si="0"/>
        <v>12</v>
      </c>
      <c r="H8" s="128">
        <f t="shared" si="1"/>
        <v>28</v>
      </c>
      <c r="I8" s="128">
        <f t="shared" si="2"/>
        <v>26</v>
      </c>
      <c r="J8" s="130">
        <f>SUM(H8:I8)</f>
        <v>54</v>
      </c>
      <c r="K8" s="131">
        <f t="shared" si="3"/>
        <v>0</v>
      </c>
      <c r="L8" s="141"/>
      <c r="M8" s="141"/>
      <c r="N8" s="132">
        <v>2</v>
      </c>
      <c r="O8" s="133">
        <v>3</v>
      </c>
      <c r="P8" s="133">
        <v>2</v>
      </c>
      <c r="Q8" s="133">
        <v>2</v>
      </c>
      <c r="R8" s="133">
        <v>2</v>
      </c>
      <c r="S8" s="134">
        <v>5</v>
      </c>
      <c r="T8" s="135">
        <v>1</v>
      </c>
      <c r="U8" s="132">
        <v>2</v>
      </c>
      <c r="V8" s="133">
        <v>2</v>
      </c>
      <c r="W8" s="133">
        <v>3</v>
      </c>
      <c r="X8" s="133">
        <v>0</v>
      </c>
      <c r="Y8" s="133"/>
      <c r="Z8" s="133">
        <v>4</v>
      </c>
      <c r="AA8" s="133"/>
      <c r="AB8" s="133"/>
      <c r="AC8" s="133"/>
      <c r="AD8" s="136"/>
      <c r="AE8" s="133">
        <v>0</v>
      </c>
      <c r="AF8" s="133">
        <v>1</v>
      </c>
      <c r="AG8" s="133">
        <v>2</v>
      </c>
      <c r="AH8" s="133">
        <v>1</v>
      </c>
      <c r="AI8" s="133">
        <v>6</v>
      </c>
      <c r="AJ8" s="133">
        <v>3</v>
      </c>
      <c r="AK8" s="133">
        <v>3</v>
      </c>
      <c r="AL8" s="133">
        <v>1</v>
      </c>
      <c r="AM8" s="133">
        <v>2</v>
      </c>
      <c r="AN8" s="133">
        <v>2</v>
      </c>
      <c r="AO8" s="133">
        <v>3</v>
      </c>
      <c r="AP8" s="133"/>
      <c r="AQ8" s="133">
        <v>2</v>
      </c>
      <c r="AR8" s="133"/>
      <c r="AS8" s="133"/>
      <c r="AT8" s="133"/>
      <c r="AU8" s="142"/>
      <c r="AV8" s="143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14"/>
    </row>
    <row r="9" spans="1:63" s="114" customFormat="1" ht="15.75">
      <c r="A9" s="412">
        <v>77</v>
      </c>
      <c r="B9" s="295" t="s">
        <v>305</v>
      </c>
      <c r="C9" s="307" t="s">
        <v>17</v>
      </c>
      <c r="D9" s="308">
        <v>880727</v>
      </c>
      <c r="E9" s="128" t="s">
        <v>353</v>
      </c>
      <c r="F9" s="129">
        <f>J9/G9</f>
        <v>3.272727272727273</v>
      </c>
      <c r="G9" s="128">
        <f t="shared" si="0"/>
        <v>11</v>
      </c>
      <c r="H9" s="128">
        <f t="shared" si="1"/>
        <v>19</v>
      </c>
      <c r="I9" s="128">
        <f t="shared" si="2"/>
        <v>17</v>
      </c>
      <c r="J9" s="130">
        <f>SUM(H9:I9)</f>
        <v>36</v>
      </c>
      <c r="K9" s="131">
        <f t="shared" si="3"/>
        <v>0</v>
      </c>
      <c r="L9" s="116"/>
      <c r="M9" s="116"/>
      <c r="N9" s="132">
        <v>3</v>
      </c>
      <c r="O9" s="133">
        <v>3</v>
      </c>
      <c r="P9" s="133">
        <v>0</v>
      </c>
      <c r="Q9" s="133">
        <v>2</v>
      </c>
      <c r="R9" s="133">
        <v>1</v>
      </c>
      <c r="S9" s="134">
        <v>0</v>
      </c>
      <c r="T9" s="135">
        <v>1</v>
      </c>
      <c r="U9" s="132">
        <v>2</v>
      </c>
      <c r="V9" s="133">
        <v>1</v>
      </c>
      <c r="W9" s="133">
        <v>2</v>
      </c>
      <c r="X9" s="133">
        <v>4</v>
      </c>
      <c r="Y9" s="133"/>
      <c r="Z9" s="133"/>
      <c r="AA9" s="133"/>
      <c r="AB9" s="133"/>
      <c r="AC9" s="133"/>
      <c r="AD9" s="136"/>
      <c r="AE9" s="133">
        <v>1</v>
      </c>
      <c r="AF9" s="133">
        <v>0</v>
      </c>
      <c r="AG9" s="133">
        <v>3</v>
      </c>
      <c r="AH9" s="133">
        <v>3</v>
      </c>
      <c r="AI9" s="133">
        <v>1</v>
      </c>
      <c r="AJ9" s="133">
        <v>0</v>
      </c>
      <c r="AK9" s="133">
        <v>2</v>
      </c>
      <c r="AL9" s="133">
        <v>1</v>
      </c>
      <c r="AM9" s="133">
        <v>3</v>
      </c>
      <c r="AN9" s="133">
        <v>1</v>
      </c>
      <c r="AO9" s="133">
        <v>2</v>
      </c>
      <c r="AP9" s="133"/>
      <c r="AQ9" s="133"/>
      <c r="AR9" s="133"/>
      <c r="AS9" s="133"/>
      <c r="AT9" s="133"/>
      <c r="AU9" s="137"/>
      <c r="AV9" s="138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</row>
    <row r="10" spans="1:63" s="114" customFormat="1" ht="15.75">
      <c r="A10" s="412">
        <v>14</v>
      </c>
      <c r="B10" s="295" t="s">
        <v>306</v>
      </c>
      <c r="C10" s="307" t="s">
        <v>15</v>
      </c>
      <c r="D10" s="308">
        <v>801227</v>
      </c>
      <c r="E10" s="128" t="s">
        <v>353</v>
      </c>
      <c r="F10" s="129">
        <f aca="true" t="shared" si="4" ref="F10:F18">J10/G10</f>
        <v>2</v>
      </c>
      <c r="G10" s="128">
        <f t="shared" si="0"/>
        <v>3</v>
      </c>
      <c r="H10" s="128">
        <f t="shared" si="1"/>
        <v>2</v>
      </c>
      <c r="I10" s="128">
        <f t="shared" si="2"/>
        <v>4</v>
      </c>
      <c r="J10" s="130">
        <f aca="true" t="shared" si="5" ref="J10:J18">SUM(H10:I10)</f>
        <v>6</v>
      </c>
      <c r="K10" s="131">
        <f t="shared" si="3"/>
        <v>0</v>
      </c>
      <c r="L10" s="116"/>
      <c r="M10" s="116"/>
      <c r="N10" s="132">
        <v>1</v>
      </c>
      <c r="O10" s="133">
        <v>0</v>
      </c>
      <c r="P10" s="133">
        <v>1</v>
      </c>
      <c r="Q10" s="133"/>
      <c r="R10" s="133"/>
      <c r="S10" s="134"/>
      <c r="T10" s="135"/>
      <c r="U10" s="132"/>
      <c r="V10" s="133"/>
      <c r="W10" s="133"/>
      <c r="X10" s="133"/>
      <c r="Y10" s="133"/>
      <c r="Z10" s="133"/>
      <c r="AA10" s="133"/>
      <c r="AB10" s="133"/>
      <c r="AC10" s="133"/>
      <c r="AD10" s="136"/>
      <c r="AE10" s="133">
        <v>3</v>
      </c>
      <c r="AF10" s="133">
        <v>1</v>
      </c>
      <c r="AG10" s="133">
        <v>0</v>
      </c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7"/>
      <c r="AV10" s="138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</row>
    <row r="11" spans="1:63" s="114" customFormat="1" ht="15.75">
      <c r="A11" s="412">
        <v>40</v>
      </c>
      <c r="B11" s="295" t="s">
        <v>307</v>
      </c>
      <c r="C11" s="307" t="s">
        <v>57</v>
      </c>
      <c r="D11" s="309">
        <v>850704</v>
      </c>
      <c r="E11" s="128" t="s">
        <v>353</v>
      </c>
      <c r="F11" s="129">
        <f t="shared" si="4"/>
        <v>1.6923076923076923</v>
      </c>
      <c r="G11" s="128">
        <f t="shared" si="0"/>
        <v>13</v>
      </c>
      <c r="H11" s="128">
        <f t="shared" si="1"/>
        <v>10</v>
      </c>
      <c r="I11" s="128">
        <f t="shared" si="2"/>
        <v>12</v>
      </c>
      <c r="J11" s="130">
        <f t="shared" si="5"/>
        <v>22</v>
      </c>
      <c r="K11" s="131">
        <f t="shared" si="3"/>
        <v>0</v>
      </c>
      <c r="L11" s="116"/>
      <c r="M11" s="116"/>
      <c r="N11" s="132">
        <v>0</v>
      </c>
      <c r="O11" s="133">
        <v>2</v>
      </c>
      <c r="P11" s="133">
        <v>1</v>
      </c>
      <c r="Q11" s="133">
        <v>1</v>
      </c>
      <c r="R11" s="133">
        <v>0</v>
      </c>
      <c r="S11" s="134">
        <v>2</v>
      </c>
      <c r="T11" s="135">
        <v>1</v>
      </c>
      <c r="U11" s="132">
        <v>0</v>
      </c>
      <c r="V11" s="133">
        <v>1</v>
      </c>
      <c r="W11" s="133">
        <v>2</v>
      </c>
      <c r="X11" s="133">
        <v>0</v>
      </c>
      <c r="Y11" s="133">
        <v>0</v>
      </c>
      <c r="Z11" s="133">
        <v>0</v>
      </c>
      <c r="AA11" s="133"/>
      <c r="AB11" s="133"/>
      <c r="AC11" s="133"/>
      <c r="AD11" s="136"/>
      <c r="AE11" s="133">
        <v>0</v>
      </c>
      <c r="AF11" s="133">
        <v>2</v>
      </c>
      <c r="AG11" s="133">
        <v>0</v>
      </c>
      <c r="AH11" s="133">
        <v>4</v>
      </c>
      <c r="AI11" s="133">
        <v>1</v>
      </c>
      <c r="AJ11" s="133">
        <v>1</v>
      </c>
      <c r="AK11" s="133">
        <v>0</v>
      </c>
      <c r="AL11" s="133">
        <v>0</v>
      </c>
      <c r="AM11" s="133">
        <v>3</v>
      </c>
      <c r="AN11" s="133">
        <v>1</v>
      </c>
      <c r="AO11" s="133">
        <v>0</v>
      </c>
      <c r="AP11" s="133">
        <v>0</v>
      </c>
      <c r="AQ11" s="133">
        <v>0</v>
      </c>
      <c r="AR11" s="133"/>
      <c r="AS11" s="133"/>
      <c r="AT11" s="133"/>
      <c r="AU11" s="137"/>
      <c r="AV11" s="138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</row>
    <row r="12" spans="1:63" s="114" customFormat="1" ht="15.75">
      <c r="A12" s="412">
        <v>17</v>
      </c>
      <c r="B12" s="295" t="s">
        <v>308</v>
      </c>
      <c r="C12" s="307" t="s">
        <v>23</v>
      </c>
      <c r="D12" s="308">
        <v>920701</v>
      </c>
      <c r="E12" s="128" t="s">
        <v>353</v>
      </c>
      <c r="F12" s="129">
        <f t="shared" si="4"/>
        <v>1.6</v>
      </c>
      <c r="G12" s="128">
        <f t="shared" si="0"/>
        <v>10</v>
      </c>
      <c r="H12" s="128">
        <f t="shared" si="1"/>
        <v>9</v>
      </c>
      <c r="I12" s="128">
        <f t="shared" si="2"/>
        <v>7</v>
      </c>
      <c r="J12" s="130">
        <f t="shared" si="5"/>
        <v>16</v>
      </c>
      <c r="K12" s="131">
        <f t="shared" si="3"/>
        <v>10</v>
      </c>
      <c r="L12" s="116"/>
      <c r="M12" s="116"/>
      <c r="N12" s="132">
        <v>1</v>
      </c>
      <c r="O12" s="133">
        <v>0</v>
      </c>
      <c r="P12" s="133">
        <v>1</v>
      </c>
      <c r="Q12" s="133">
        <v>2</v>
      </c>
      <c r="R12" s="133">
        <v>1</v>
      </c>
      <c r="S12" s="134">
        <v>1</v>
      </c>
      <c r="T12" s="135">
        <v>0</v>
      </c>
      <c r="U12" s="132">
        <v>1</v>
      </c>
      <c r="V12" s="133"/>
      <c r="W12" s="133"/>
      <c r="X12" s="133"/>
      <c r="Y12" s="133">
        <v>2</v>
      </c>
      <c r="Z12" s="133">
        <v>0</v>
      </c>
      <c r="AA12" s="133"/>
      <c r="AB12" s="133"/>
      <c r="AC12" s="133"/>
      <c r="AD12" s="136"/>
      <c r="AE12" s="133">
        <v>1</v>
      </c>
      <c r="AF12" s="133">
        <v>2</v>
      </c>
      <c r="AG12" s="133">
        <v>1</v>
      </c>
      <c r="AH12" s="133">
        <v>2</v>
      </c>
      <c r="AI12" s="133">
        <v>0</v>
      </c>
      <c r="AJ12" s="133">
        <v>0</v>
      </c>
      <c r="AK12" s="133">
        <v>1</v>
      </c>
      <c r="AL12" s="133">
        <v>0</v>
      </c>
      <c r="AM12" s="133"/>
      <c r="AN12" s="133"/>
      <c r="AO12" s="133"/>
      <c r="AP12" s="133">
        <v>0</v>
      </c>
      <c r="AQ12" s="133">
        <v>0</v>
      </c>
      <c r="AR12" s="133"/>
      <c r="AS12" s="133"/>
      <c r="AT12" s="133"/>
      <c r="AU12" s="137"/>
      <c r="AV12" s="138"/>
      <c r="AW12" s="139"/>
      <c r="AX12" s="139"/>
      <c r="AY12" s="139"/>
      <c r="AZ12" s="139"/>
      <c r="BA12" s="139">
        <v>10</v>
      </c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</row>
    <row r="13" spans="1:63" s="114" customFormat="1" ht="15.75">
      <c r="A13" s="412">
        <v>99</v>
      </c>
      <c r="B13" s="295" t="s">
        <v>309</v>
      </c>
      <c r="C13" s="307" t="s">
        <v>24</v>
      </c>
      <c r="D13" s="308">
        <v>870928</v>
      </c>
      <c r="E13" s="128" t="s">
        <v>353</v>
      </c>
      <c r="F13" s="129">
        <f t="shared" si="4"/>
        <v>3.6363636363636362</v>
      </c>
      <c r="G13" s="128">
        <f t="shared" si="0"/>
        <v>11</v>
      </c>
      <c r="H13" s="128">
        <f t="shared" si="1"/>
        <v>22</v>
      </c>
      <c r="I13" s="128">
        <f t="shared" si="2"/>
        <v>18</v>
      </c>
      <c r="J13" s="130">
        <f t="shared" si="5"/>
        <v>40</v>
      </c>
      <c r="K13" s="131">
        <f t="shared" si="3"/>
        <v>0</v>
      </c>
      <c r="L13" s="116"/>
      <c r="M13" s="116"/>
      <c r="N13" s="132">
        <v>1</v>
      </c>
      <c r="O13" s="133">
        <v>0</v>
      </c>
      <c r="P13" s="133">
        <v>1</v>
      </c>
      <c r="Q13" s="133">
        <v>7</v>
      </c>
      <c r="R13" s="133">
        <v>3</v>
      </c>
      <c r="S13" s="134">
        <v>0</v>
      </c>
      <c r="T13" s="135">
        <v>3</v>
      </c>
      <c r="U13" s="132">
        <v>1</v>
      </c>
      <c r="V13" s="133">
        <v>3</v>
      </c>
      <c r="W13" s="133"/>
      <c r="X13" s="133"/>
      <c r="Y13" s="133">
        <v>2</v>
      </c>
      <c r="Z13" s="133">
        <v>1</v>
      </c>
      <c r="AA13" s="133"/>
      <c r="AB13" s="133"/>
      <c r="AC13" s="133"/>
      <c r="AD13" s="136"/>
      <c r="AE13" s="133">
        <v>4</v>
      </c>
      <c r="AF13" s="133">
        <v>1</v>
      </c>
      <c r="AG13" s="133">
        <v>0</v>
      </c>
      <c r="AH13" s="133">
        <v>2</v>
      </c>
      <c r="AI13" s="133">
        <v>1</v>
      </c>
      <c r="AJ13" s="133">
        <v>4</v>
      </c>
      <c r="AK13" s="133">
        <v>1</v>
      </c>
      <c r="AL13" s="133">
        <v>1</v>
      </c>
      <c r="AM13" s="133">
        <v>0</v>
      </c>
      <c r="AN13" s="133"/>
      <c r="AO13" s="133"/>
      <c r="AP13" s="133">
        <v>0</v>
      </c>
      <c r="AQ13" s="133">
        <v>4</v>
      </c>
      <c r="AR13" s="133"/>
      <c r="AS13" s="133"/>
      <c r="AT13" s="133"/>
      <c r="AU13" s="137"/>
      <c r="AV13" s="138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</row>
    <row r="14" spans="1:63" s="114" customFormat="1" ht="15.75">
      <c r="A14" s="412">
        <v>16</v>
      </c>
      <c r="B14" s="295" t="s">
        <v>310</v>
      </c>
      <c r="C14" s="307" t="s">
        <v>30</v>
      </c>
      <c r="D14" s="309">
        <v>870629</v>
      </c>
      <c r="E14" s="128" t="s">
        <v>353</v>
      </c>
      <c r="F14" s="129">
        <f t="shared" si="4"/>
        <v>3.090909090909091</v>
      </c>
      <c r="G14" s="128">
        <f t="shared" si="0"/>
        <v>11</v>
      </c>
      <c r="H14" s="128">
        <f t="shared" si="1"/>
        <v>18</v>
      </c>
      <c r="I14" s="128">
        <f t="shared" si="2"/>
        <v>16</v>
      </c>
      <c r="J14" s="130">
        <f t="shared" si="5"/>
        <v>34</v>
      </c>
      <c r="K14" s="131">
        <f t="shared" si="3"/>
        <v>0</v>
      </c>
      <c r="L14" s="116"/>
      <c r="M14" s="116"/>
      <c r="N14" s="132">
        <v>5</v>
      </c>
      <c r="O14" s="133">
        <v>0</v>
      </c>
      <c r="P14" s="133">
        <v>1</v>
      </c>
      <c r="Q14" s="133">
        <v>0</v>
      </c>
      <c r="R14" s="133">
        <v>2</v>
      </c>
      <c r="S14" s="134">
        <v>1</v>
      </c>
      <c r="T14" s="135">
        <v>2</v>
      </c>
      <c r="U14" s="132">
        <v>0</v>
      </c>
      <c r="V14" s="133">
        <v>4</v>
      </c>
      <c r="W14" s="133"/>
      <c r="X14" s="133"/>
      <c r="Y14" s="133">
        <v>1</v>
      </c>
      <c r="Z14" s="133">
        <v>2</v>
      </c>
      <c r="AA14" s="133"/>
      <c r="AB14" s="133"/>
      <c r="AC14" s="133"/>
      <c r="AD14" s="136"/>
      <c r="AE14" s="133">
        <v>2</v>
      </c>
      <c r="AF14" s="133">
        <v>1</v>
      </c>
      <c r="AG14" s="133">
        <v>1</v>
      </c>
      <c r="AH14" s="133">
        <v>3</v>
      </c>
      <c r="AI14" s="133">
        <v>2</v>
      </c>
      <c r="AJ14" s="133">
        <v>1</v>
      </c>
      <c r="AK14" s="133">
        <v>0</v>
      </c>
      <c r="AL14" s="133">
        <v>0</v>
      </c>
      <c r="AM14" s="133">
        <v>1</v>
      </c>
      <c r="AN14" s="133"/>
      <c r="AO14" s="133"/>
      <c r="AP14" s="133">
        <v>1</v>
      </c>
      <c r="AQ14" s="133">
        <v>4</v>
      </c>
      <c r="AR14" s="133"/>
      <c r="AS14" s="133"/>
      <c r="AT14" s="133"/>
      <c r="AU14" s="137"/>
      <c r="AV14" s="138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s="114" customFormat="1" ht="15.75">
      <c r="A15" s="413"/>
      <c r="B15" s="737" t="s">
        <v>566</v>
      </c>
      <c r="C15" s="737" t="s">
        <v>29</v>
      </c>
      <c r="D15" s="738" t="s">
        <v>567</v>
      </c>
      <c r="E15" s="128" t="s">
        <v>353</v>
      </c>
      <c r="F15" s="129">
        <f t="shared" si="4"/>
        <v>5</v>
      </c>
      <c r="G15" s="128">
        <f t="shared" si="0"/>
        <v>4</v>
      </c>
      <c r="H15" s="128">
        <f t="shared" si="1"/>
        <v>8</v>
      </c>
      <c r="I15" s="128">
        <f t="shared" si="2"/>
        <v>12</v>
      </c>
      <c r="J15" s="130">
        <f t="shared" si="5"/>
        <v>20</v>
      </c>
      <c r="K15" s="131">
        <f t="shared" si="3"/>
        <v>0</v>
      </c>
      <c r="L15" s="116"/>
      <c r="M15" s="116"/>
      <c r="N15" s="132"/>
      <c r="O15" s="133"/>
      <c r="P15" s="133"/>
      <c r="Q15" s="133"/>
      <c r="R15" s="133"/>
      <c r="S15" s="134"/>
      <c r="T15" s="135"/>
      <c r="U15" s="132"/>
      <c r="V15" s="133"/>
      <c r="W15" s="133">
        <v>1</v>
      </c>
      <c r="X15" s="133">
        <v>2</v>
      </c>
      <c r="Y15" s="133">
        <v>1</v>
      </c>
      <c r="Z15" s="133">
        <v>4</v>
      </c>
      <c r="AA15" s="133"/>
      <c r="AB15" s="133"/>
      <c r="AC15" s="133"/>
      <c r="AD15" s="136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>
        <v>3</v>
      </c>
      <c r="AO15" s="133">
        <v>4</v>
      </c>
      <c r="AP15" s="133">
        <v>3</v>
      </c>
      <c r="AQ15" s="133">
        <v>2</v>
      </c>
      <c r="AR15" s="133"/>
      <c r="AS15" s="133"/>
      <c r="AT15" s="133"/>
      <c r="AU15" s="137"/>
      <c r="AV15" s="138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</row>
    <row r="16" spans="1:63" s="114" customFormat="1" ht="15.75">
      <c r="A16" s="413"/>
      <c r="B16" s="145"/>
      <c r="C16" s="145"/>
      <c r="D16" s="127"/>
      <c r="E16" s="128" t="s">
        <v>353</v>
      </c>
      <c r="F16" s="129" t="e">
        <f t="shared" si="4"/>
        <v>#DIV/0!</v>
      </c>
      <c r="G16" s="128">
        <f t="shared" si="0"/>
        <v>0</v>
      </c>
      <c r="H16" s="128">
        <f t="shared" si="1"/>
        <v>0</v>
      </c>
      <c r="I16" s="128">
        <f t="shared" si="2"/>
        <v>0</v>
      </c>
      <c r="J16" s="130">
        <f t="shared" si="5"/>
        <v>0</v>
      </c>
      <c r="K16" s="131">
        <f t="shared" si="3"/>
        <v>0</v>
      </c>
      <c r="L16" s="116"/>
      <c r="M16" s="116"/>
      <c r="N16" s="132"/>
      <c r="O16" s="133"/>
      <c r="P16" s="133"/>
      <c r="Q16" s="133"/>
      <c r="R16" s="133"/>
      <c r="S16" s="134"/>
      <c r="T16" s="135"/>
      <c r="U16" s="132"/>
      <c r="V16" s="133"/>
      <c r="W16" s="133"/>
      <c r="X16" s="133"/>
      <c r="Y16" s="133"/>
      <c r="Z16" s="133"/>
      <c r="AA16" s="133"/>
      <c r="AB16" s="133"/>
      <c r="AC16" s="133"/>
      <c r="AD16" s="136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7"/>
      <c r="AV16" s="138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</row>
    <row r="17" spans="1:63" s="114" customFormat="1" ht="15.75">
      <c r="A17" s="413"/>
      <c r="B17" s="146"/>
      <c r="C17" s="146"/>
      <c r="D17" s="146"/>
      <c r="E17" s="128" t="s">
        <v>353</v>
      </c>
      <c r="F17" s="129" t="e">
        <f t="shared" si="4"/>
        <v>#DIV/0!</v>
      </c>
      <c r="G17" s="128">
        <f t="shared" si="0"/>
        <v>0</v>
      </c>
      <c r="H17" s="128">
        <f t="shared" si="1"/>
        <v>0</v>
      </c>
      <c r="I17" s="128">
        <f t="shared" si="2"/>
        <v>0</v>
      </c>
      <c r="J17" s="130">
        <f t="shared" si="5"/>
        <v>0</v>
      </c>
      <c r="K17" s="131">
        <f t="shared" si="3"/>
        <v>0</v>
      </c>
      <c r="L17" s="116"/>
      <c r="M17" s="116"/>
      <c r="N17" s="132"/>
      <c r="O17" s="133"/>
      <c r="P17" s="133"/>
      <c r="Q17" s="133"/>
      <c r="R17" s="133"/>
      <c r="S17" s="134"/>
      <c r="T17" s="135"/>
      <c r="U17" s="132"/>
      <c r="V17" s="133"/>
      <c r="W17" s="133"/>
      <c r="X17" s="133"/>
      <c r="Y17" s="133"/>
      <c r="Z17" s="133"/>
      <c r="AA17" s="133"/>
      <c r="AB17" s="133"/>
      <c r="AC17" s="133"/>
      <c r="AD17" s="136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7"/>
      <c r="AV17" s="138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</row>
    <row r="18" spans="1:63" s="114" customFormat="1" ht="15.75">
      <c r="A18" s="413"/>
      <c r="B18" s="767" t="s">
        <v>516</v>
      </c>
      <c r="C18" s="767" t="s">
        <v>23</v>
      </c>
      <c r="D18" s="146"/>
      <c r="E18" s="156" t="s">
        <v>355</v>
      </c>
      <c r="F18" s="129">
        <f t="shared" si="4"/>
        <v>6</v>
      </c>
      <c r="G18" s="128">
        <f t="shared" si="0"/>
        <v>1</v>
      </c>
      <c r="H18" s="128">
        <f t="shared" si="1"/>
        <v>6</v>
      </c>
      <c r="I18" s="128">
        <f t="shared" si="2"/>
        <v>0</v>
      </c>
      <c r="J18" s="130">
        <f t="shared" si="5"/>
        <v>6</v>
      </c>
      <c r="K18" s="131">
        <f t="shared" si="3"/>
        <v>0</v>
      </c>
      <c r="L18" s="116"/>
      <c r="M18" s="116"/>
      <c r="N18" s="132"/>
      <c r="O18" s="133"/>
      <c r="P18" s="133"/>
      <c r="Q18" s="133"/>
      <c r="R18" s="133"/>
      <c r="S18" s="134"/>
      <c r="T18" s="135"/>
      <c r="U18" s="132"/>
      <c r="V18" s="133"/>
      <c r="W18" s="133"/>
      <c r="X18" s="133"/>
      <c r="Y18" s="133">
        <v>6</v>
      </c>
      <c r="Z18" s="133"/>
      <c r="AA18" s="133"/>
      <c r="AB18" s="133"/>
      <c r="AC18" s="133"/>
      <c r="AD18" s="136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7"/>
      <c r="AV18" s="138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</row>
    <row r="19" spans="1:63" s="114" customFormat="1" ht="15.75">
      <c r="A19" s="178"/>
      <c r="B19" s="198" t="s">
        <v>354</v>
      </c>
      <c r="C19" s="198" t="s">
        <v>90</v>
      </c>
      <c r="D19" s="165"/>
      <c r="E19" s="156" t="s">
        <v>355</v>
      </c>
      <c r="F19" s="129">
        <f>J19/G19</f>
        <v>6</v>
      </c>
      <c r="G19" s="156">
        <f t="shared" si="0"/>
        <v>11</v>
      </c>
      <c r="H19" s="156">
        <f t="shared" si="1"/>
        <v>66</v>
      </c>
      <c r="I19" s="156">
        <f t="shared" si="2"/>
        <v>0</v>
      </c>
      <c r="J19" s="157">
        <f>SUM(H19:I19)</f>
        <v>66</v>
      </c>
      <c r="K19" s="158">
        <f t="shared" si="3"/>
        <v>0</v>
      </c>
      <c r="L19" s="150"/>
      <c r="M19" s="150"/>
      <c r="N19" s="159">
        <v>4</v>
      </c>
      <c r="O19" s="135">
        <v>6</v>
      </c>
      <c r="P19" s="135"/>
      <c r="Q19" s="135">
        <v>2</v>
      </c>
      <c r="R19" s="135">
        <v>6</v>
      </c>
      <c r="S19" s="160">
        <v>7</v>
      </c>
      <c r="T19" s="135">
        <v>4</v>
      </c>
      <c r="U19" s="159">
        <v>8</v>
      </c>
      <c r="V19" s="135">
        <v>7</v>
      </c>
      <c r="W19" s="135">
        <v>5</v>
      </c>
      <c r="X19" s="135">
        <v>3</v>
      </c>
      <c r="Y19" s="135"/>
      <c r="Z19" s="135">
        <v>14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61"/>
      <c r="AV19" s="162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</row>
    <row r="20" spans="1:63" s="114" customFormat="1" ht="15.75">
      <c r="A20" s="178"/>
      <c r="B20" s="198" t="s">
        <v>483</v>
      </c>
      <c r="C20" s="198" t="s">
        <v>39</v>
      </c>
      <c r="D20" s="165"/>
      <c r="E20" s="156" t="s">
        <v>355</v>
      </c>
      <c r="F20" s="129">
        <f>J20/G20</f>
        <v>7</v>
      </c>
      <c r="G20" s="156">
        <f t="shared" si="0"/>
        <v>1</v>
      </c>
      <c r="H20" s="156">
        <f t="shared" si="1"/>
        <v>7</v>
      </c>
      <c r="I20" s="156">
        <f t="shared" si="2"/>
        <v>0</v>
      </c>
      <c r="J20" s="157">
        <f>SUM(H20:I20)</f>
        <v>7</v>
      </c>
      <c r="K20" s="158">
        <f t="shared" si="3"/>
        <v>0</v>
      </c>
      <c r="L20" s="150"/>
      <c r="M20" s="150"/>
      <c r="N20" s="159"/>
      <c r="O20" s="135"/>
      <c r="P20" s="135">
        <v>7</v>
      </c>
      <c r="Q20" s="135"/>
      <c r="R20" s="135"/>
      <c r="S20" s="160"/>
      <c r="T20" s="135"/>
      <c r="U20" s="159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61"/>
      <c r="AV20" s="162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</row>
    <row r="21" spans="1:55" s="114" customFormat="1" ht="15.75">
      <c r="A21" s="410" t="s">
        <v>195</v>
      </c>
      <c r="B21" s="114">
        <v>2</v>
      </c>
      <c r="D21" s="115"/>
      <c r="E21" s="116"/>
      <c r="F21" s="117"/>
      <c r="Q21" s="114" t="s">
        <v>7</v>
      </c>
      <c r="R21" s="114" t="s">
        <v>109</v>
      </c>
      <c r="S21" s="114" t="s">
        <v>110</v>
      </c>
      <c r="T21" s="114" t="s">
        <v>111</v>
      </c>
      <c r="AD21" s="116"/>
      <c r="AE21" s="116"/>
      <c r="AF21" s="116"/>
      <c r="AG21" s="116"/>
      <c r="AH21" s="116"/>
      <c r="AI21" s="116"/>
      <c r="AJ21" s="116" t="s">
        <v>12</v>
      </c>
      <c r="AK21" s="116" t="s">
        <v>112</v>
      </c>
      <c r="AL21" s="116" t="s">
        <v>113</v>
      </c>
      <c r="AM21" s="116" t="s">
        <v>112</v>
      </c>
      <c r="AN21" s="116" t="s">
        <v>114</v>
      </c>
      <c r="AO21" s="118" t="s">
        <v>115</v>
      </c>
      <c r="AP21" s="118" t="s">
        <v>116</v>
      </c>
      <c r="AQ21" s="118" t="s">
        <v>117</v>
      </c>
      <c r="AR21" s="118" t="s">
        <v>115</v>
      </c>
      <c r="AS21" s="118"/>
      <c r="AT21" s="118"/>
      <c r="AX21" s="114" t="s">
        <v>118</v>
      </c>
      <c r="AY21" s="114" t="s">
        <v>119</v>
      </c>
      <c r="AZ21" s="114" t="s">
        <v>115</v>
      </c>
      <c r="BA21" s="114" t="s">
        <v>112</v>
      </c>
      <c r="BB21" s="114" t="s">
        <v>114</v>
      </c>
      <c r="BC21" s="114" t="s">
        <v>111</v>
      </c>
    </row>
    <row r="22" spans="1:63" s="114" customFormat="1" ht="15">
      <c r="A22" s="414"/>
      <c r="B22" s="172" t="s">
        <v>46</v>
      </c>
      <c r="C22" s="172" t="s">
        <v>47</v>
      </c>
      <c r="D22" s="173" t="s">
        <v>120</v>
      </c>
      <c r="E22" s="121" t="s">
        <v>121</v>
      </c>
      <c r="F22" s="122" t="s">
        <v>129</v>
      </c>
      <c r="G22" s="121" t="s">
        <v>122</v>
      </c>
      <c r="H22" s="121" t="s">
        <v>123</v>
      </c>
      <c r="I22" s="121" t="s">
        <v>124</v>
      </c>
      <c r="J22" s="121" t="s">
        <v>141</v>
      </c>
      <c r="K22" s="123" t="s">
        <v>125</v>
      </c>
      <c r="L22" s="124"/>
      <c r="M22" s="124"/>
      <c r="N22" s="125">
        <v>1</v>
      </c>
      <c r="O22" s="121">
        <v>2</v>
      </c>
      <c r="P22" s="121">
        <v>3</v>
      </c>
      <c r="Q22" s="121">
        <v>4</v>
      </c>
      <c r="R22" s="121">
        <v>5</v>
      </c>
      <c r="S22" s="123">
        <v>6</v>
      </c>
      <c r="T22" s="126">
        <v>7</v>
      </c>
      <c r="U22" s="125">
        <v>8</v>
      </c>
      <c r="V22" s="121">
        <v>9</v>
      </c>
      <c r="W22" s="121">
        <v>10</v>
      </c>
      <c r="X22" s="121">
        <v>11</v>
      </c>
      <c r="Y22" s="121">
        <v>12</v>
      </c>
      <c r="Z22" s="121">
        <v>13</v>
      </c>
      <c r="AA22" s="121">
        <v>14</v>
      </c>
      <c r="AB22" s="121">
        <v>15</v>
      </c>
      <c r="AC22" s="121">
        <v>16</v>
      </c>
      <c r="AD22" s="116"/>
      <c r="AE22" s="121">
        <v>1</v>
      </c>
      <c r="AF22" s="121">
        <v>2</v>
      </c>
      <c r="AG22" s="121">
        <v>3</v>
      </c>
      <c r="AH22" s="121">
        <v>4</v>
      </c>
      <c r="AI22" s="121">
        <v>5</v>
      </c>
      <c r="AJ22" s="121">
        <v>6</v>
      </c>
      <c r="AK22" s="121">
        <v>7</v>
      </c>
      <c r="AL22" s="121">
        <v>8</v>
      </c>
      <c r="AM22" s="121">
        <v>9</v>
      </c>
      <c r="AN22" s="121">
        <v>10</v>
      </c>
      <c r="AO22" s="121">
        <v>11</v>
      </c>
      <c r="AP22" s="121">
        <v>12</v>
      </c>
      <c r="AQ22" s="121">
        <v>13</v>
      </c>
      <c r="AR22" s="121">
        <v>14</v>
      </c>
      <c r="AS22" s="121">
        <v>15</v>
      </c>
      <c r="AT22" s="121">
        <v>16</v>
      </c>
      <c r="AV22" s="121">
        <v>1</v>
      </c>
      <c r="AW22" s="121">
        <v>2</v>
      </c>
      <c r="AX22" s="121">
        <v>3</v>
      </c>
      <c r="AY22" s="121">
        <v>4</v>
      </c>
      <c r="AZ22" s="121">
        <v>5</v>
      </c>
      <c r="BA22" s="121">
        <v>6</v>
      </c>
      <c r="BB22" s="121">
        <v>7</v>
      </c>
      <c r="BC22" s="121">
        <v>8</v>
      </c>
      <c r="BD22" s="121">
        <v>9</v>
      </c>
      <c r="BE22" s="121">
        <v>10</v>
      </c>
      <c r="BF22" s="121">
        <v>11</v>
      </c>
      <c r="BG22" s="121">
        <v>12</v>
      </c>
      <c r="BH22" s="121">
        <v>13</v>
      </c>
      <c r="BI22" s="121">
        <v>14</v>
      </c>
      <c r="BJ22" s="121">
        <v>15</v>
      </c>
      <c r="BK22" s="121">
        <v>16</v>
      </c>
    </row>
    <row r="23" spans="1:63" s="114" customFormat="1" ht="15.75">
      <c r="A23" s="415">
        <v>11</v>
      </c>
      <c r="B23" s="726" t="s">
        <v>333</v>
      </c>
      <c r="C23" s="727" t="s">
        <v>334</v>
      </c>
      <c r="D23" s="385" t="s">
        <v>335</v>
      </c>
      <c r="E23" s="174" t="s">
        <v>359</v>
      </c>
      <c r="F23" s="129">
        <f>J23/G23</f>
        <v>3.1</v>
      </c>
      <c r="G23" s="128">
        <f aca="true" t="shared" si="6" ref="G23:G33">COUNT(N23:AC23)</f>
        <v>10</v>
      </c>
      <c r="H23" s="128">
        <f aca="true" t="shared" si="7" ref="H23:H33">SUM(N23:AC23)</f>
        <v>20</v>
      </c>
      <c r="I23" s="128">
        <f aca="true" t="shared" si="8" ref="I23:I33">SUM(AE23:AT23)</f>
        <v>11</v>
      </c>
      <c r="J23" s="130">
        <f>SUM(H23:I23)</f>
        <v>31</v>
      </c>
      <c r="K23" s="131">
        <f aca="true" t="shared" si="9" ref="K23:K33">SUM(AV23:BK23)</f>
        <v>0</v>
      </c>
      <c r="L23" s="116"/>
      <c r="M23" s="116"/>
      <c r="N23" s="132">
        <v>0</v>
      </c>
      <c r="O23" s="133">
        <v>3</v>
      </c>
      <c r="P23" s="133">
        <v>1</v>
      </c>
      <c r="Q23" s="133">
        <v>3</v>
      </c>
      <c r="R23" s="133">
        <v>0</v>
      </c>
      <c r="S23" s="134"/>
      <c r="T23" s="135"/>
      <c r="U23" s="132"/>
      <c r="V23" s="133">
        <v>3</v>
      </c>
      <c r="W23" s="133"/>
      <c r="X23" s="133">
        <v>5</v>
      </c>
      <c r="Y23" s="133">
        <v>1</v>
      </c>
      <c r="Z23" s="133">
        <v>2</v>
      </c>
      <c r="AA23" s="133">
        <v>2</v>
      </c>
      <c r="AB23" s="133"/>
      <c r="AC23" s="133"/>
      <c r="AD23" s="136"/>
      <c r="AE23" s="133">
        <v>1</v>
      </c>
      <c r="AF23" s="133">
        <v>0</v>
      </c>
      <c r="AG23" s="133">
        <v>1</v>
      </c>
      <c r="AH23" s="133">
        <v>2</v>
      </c>
      <c r="AI23" s="133">
        <v>0</v>
      </c>
      <c r="AJ23" s="133"/>
      <c r="AK23" s="133"/>
      <c r="AL23" s="133"/>
      <c r="AM23" s="133">
        <v>0</v>
      </c>
      <c r="AN23" s="133"/>
      <c r="AO23" s="133">
        <v>0</v>
      </c>
      <c r="AP23" s="133">
        <v>2</v>
      </c>
      <c r="AQ23" s="133">
        <v>3</v>
      </c>
      <c r="AR23" s="133">
        <v>2</v>
      </c>
      <c r="AS23" s="133"/>
      <c r="AT23" s="133"/>
      <c r="AU23" s="137"/>
      <c r="AV23" s="138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</row>
    <row r="24" spans="1:63" s="114" customFormat="1" ht="15.75">
      <c r="A24" s="415">
        <v>8</v>
      </c>
      <c r="B24" s="252" t="s">
        <v>336</v>
      </c>
      <c r="C24" s="253" t="s">
        <v>81</v>
      </c>
      <c r="D24" s="385"/>
      <c r="E24" s="174" t="s">
        <v>359</v>
      </c>
      <c r="F24" s="129">
        <f>J24/G24</f>
        <v>1.7272727272727273</v>
      </c>
      <c r="G24" s="128">
        <f t="shared" si="6"/>
        <v>11</v>
      </c>
      <c r="H24" s="128">
        <f t="shared" si="7"/>
        <v>10</v>
      </c>
      <c r="I24" s="128">
        <f t="shared" si="8"/>
        <v>9</v>
      </c>
      <c r="J24" s="130">
        <f>SUM(H24:I24)</f>
        <v>19</v>
      </c>
      <c r="K24" s="131">
        <f t="shared" si="9"/>
        <v>25</v>
      </c>
      <c r="L24" s="116"/>
      <c r="M24" s="116"/>
      <c r="N24" s="132">
        <v>2</v>
      </c>
      <c r="O24" s="133">
        <v>0</v>
      </c>
      <c r="P24" s="133">
        <v>0</v>
      </c>
      <c r="Q24" s="133">
        <v>1</v>
      </c>
      <c r="R24" s="133"/>
      <c r="S24" s="134">
        <v>2</v>
      </c>
      <c r="T24" s="135">
        <v>2</v>
      </c>
      <c r="U24" s="132"/>
      <c r="V24" s="133">
        <v>1</v>
      </c>
      <c r="W24" s="133">
        <v>1</v>
      </c>
      <c r="X24" s="133">
        <v>0</v>
      </c>
      <c r="Y24" s="183"/>
      <c r="Z24" s="133">
        <v>0</v>
      </c>
      <c r="AA24" s="133">
        <v>1</v>
      </c>
      <c r="AB24" s="133"/>
      <c r="AC24" s="133"/>
      <c r="AD24" s="136"/>
      <c r="AE24" s="133">
        <v>1</v>
      </c>
      <c r="AF24" s="133">
        <v>0</v>
      </c>
      <c r="AG24" s="133">
        <v>1</v>
      </c>
      <c r="AH24" s="133">
        <v>1</v>
      </c>
      <c r="AI24" s="133"/>
      <c r="AJ24" s="133">
        <v>1</v>
      </c>
      <c r="AK24" s="133">
        <v>1</v>
      </c>
      <c r="AL24" s="133"/>
      <c r="AM24" s="133">
        <v>0</v>
      </c>
      <c r="AN24" s="133">
        <v>0</v>
      </c>
      <c r="AO24" s="133">
        <v>0</v>
      </c>
      <c r="AP24" s="183"/>
      <c r="AQ24" s="133">
        <v>3</v>
      </c>
      <c r="AR24" s="133">
        <v>1</v>
      </c>
      <c r="AS24" s="133"/>
      <c r="AT24" s="133"/>
      <c r="AU24" s="137"/>
      <c r="AV24" s="138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>
        <v>25</v>
      </c>
      <c r="BG24" s="139"/>
      <c r="BH24" s="139"/>
      <c r="BI24" s="139"/>
      <c r="BJ24" s="139"/>
      <c r="BK24" s="139"/>
    </row>
    <row r="25" spans="1:64" s="114" customFormat="1" ht="15.75">
      <c r="A25" s="415"/>
      <c r="B25" s="252" t="s">
        <v>337</v>
      </c>
      <c r="C25" s="253" t="s">
        <v>338</v>
      </c>
      <c r="D25" s="385" t="s">
        <v>339</v>
      </c>
      <c r="E25" s="174" t="s">
        <v>359</v>
      </c>
      <c r="F25" s="129">
        <f>J25/G25</f>
        <v>1.3333333333333333</v>
      </c>
      <c r="G25" s="128">
        <f t="shared" si="6"/>
        <v>9</v>
      </c>
      <c r="H25" s="128">
        <f t="shared" si="7"/>
        <v>5</v>
      </c>
      <c r="I25" s="128">
        <f t="shared" si="8"/>
        <v>7</v>
      </c>
      <c r="J25" s="130">
        <f>SUM(H25:I25)</f>
        <v>12</v>
      </c>
      <c r="K25" s="131">
        <f t="shared" si="9"/>
        <v>0</v>
      </c>
      <c r="L25" s="116"/>
      <c r="M25" s="116"/>
      <c r="N25" s="132"/>
      <c r="O25" s="133">
        <v>1</v>
      </c>
      <c r="P25" s="133">
        <v>0</v>
      </c>
      <c r="Q25" s="133">
        <v>0</v>
      </c>
      <c r="R25" s="133">
        <v>1</v>
      </c>
      <c r="S25" s="134"/>
      <c r="T25" s="135"/>
      <c r="U25" s="132"/>
      <c r="V25" s="133">
        <v>0</v>
      </c>
      <c r="W25" s="133">
        <v>1</v>
      </c>
      <c r="X25" s="133">
        <v>1</v>
      </c>
      <c r="Y25" s="133">
        <v>0</v>
      </c>
      <c r="Z25" s="133"/>
      <c r="AA25" s="133">
        <v>1</v>
      </c>
      <c r="AB25" s="133"/>
      <c r="AC25" s="133"/>
      <c r="AD25" s="136"/>
      <c r="AE25" s="133"/>
      <c r="AF25" s="133">
        <v>0</v>
      </c>
      <c r="AG25" s="133">
        <v>0</v>
      </c>
      <c r="AH25" s="133">
        <v>1</v>
      </c>
      <c r="AI25" s="133">
        <v>0</v>
      </c>
      <c r="AJ25" s="133"/>
      <c r="AK25" s="133"/>
      <c r="AL25" s="133"/>
      <c r="AM25" s="133">
        <v>1</v>
      </c>
      <c r="AN25" s="133">
        <v>0</v>
      </c>
      <c r="AO25" s="133">
        <v>2</v>
      </c>
      <c r="AP25" s="133">
        <v>3</v>
      </c>
      <c r="AQ25" s="133"/>
      <c r="AR25" s="133">
        <v>0</v>
      </c>
      <c r="AS25" s="133"/>
      <c r="AT25" s="133"/>
      <c r="AU25" s="137"/>
      <c r="AV25" s="138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40"/>
    </row>
    <row r="26" spans="1:64" s="140" customFormat="1" ht="15.75">
      <c r="A26" s="415">
        <v>23</v>
      </c>
      <c r="B26" s="252" t="s">
        <v>351</v>
      </c>
      <c r="C26" s="253" t="s">
        <v>57</v>
      </c>
      <c r="D26" s="385"/>
      <c r="E26" s="174" t="s">
        <v>359</v>
      </c>
      <c r="F26" s="129">
        <f>J26/G26</f>
        <v>0.5</v>
      </c>
      <c r="G26" s="128">
        <f t="shared" si="6"/>
        <v>8</v>
      </c>
      <c r="H26" s="128">
        <f t="shared" si="7"/>
        <v>1</v>
      </c>
      <c r="I26" s="128">
        <f t="shared" si="8"/>
        <v>3</v>
      </c>
      <c r="J26" s="130">
        <f>SUM(H26:I26)</f>
        <v>4</v>
      </c>
      <c r="K26" s="131">
        <f t="shared" si="9"/>
        <v>0</v>
      </c>
      <c r="L26" s="141"/>
      <c r="M26" s="141"/>
      <c r="N26" s="132">
        <v>0</v>
      </c>
      <c r="O26" s="133">
        <v>0</v>
      </c>
      <c r="P26" s="133">
        <v>0</v>
      </c>
      <c r="Q26" s="133">
        <v>0</v>
      </c>
      <c r="R26" s="133">
        <v>1</v>
      </c>
      <c r="S26" s="134">
        <v>0</v>
      </c>
      <c r="T26" s="135">
        <v>0</v>
      </c>
      <c r="U26" s="132"/>
      <c r="V26" s="133">
        <v>0</v>
      </c>
      <c r="W26" s="133"/>
      <c r="X26" s="133"/>
      <c r="Y26" s="133"/>
      <c r="Z26" s="133"/>
      <c r="AA26" s="133"/>
      <c r="AB26" s="133"/>
      <c r="AC26" s="133"/>
      <c r="AD26" s="136"/>
      <c r="AE26" s="133">
        <v>0</v>
      </c>
      <c r="AF26" s="133">
        <v>1</v>
      </c>
      <c r="AG26" s="133">
        <v>0</v>
      </c>
      <c r="AH26" s="133">
        <v>1</v>
      </c>
      <c r="AI26" s="133">
        <v>0</v>
      </c>
      <c r="AJ26" s="133">
        <v>1</v>
      </c>
      <c r="AK26" s="133">
        <v>0</v>
      </c>
      <c r="AL26" s="133"/>
      <c r="AM26" s="133">
        <v>0</v>
      </c>
      <c r="AN26" s="133"/>
      <c r="AO26" s="133"/>
      <c r="AP26" s="133"/>
      <c r="AQ26" s="133"/>
      <c r="AR26" s="133"/>
      <c r="AS26" s="133"/>
      <c r="AT26" s="133"/>
      <c r="AU26" s="142"/>
      <c r="AV26" s="143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14"/>
    </row>
    <row r="27" spans="1:63" s="114" customFormat="1" ht="15.75">
      <c r="A27" s="415"/>
      <c r="B27" s="252" t="s">
        <v>340</v>
      </c>
      <c r="C27" s="253" t="s">
        <v>39</v>
      </c>
      <c r="D27" s="385" t="s">
        <v>341</v>
      </c>
      <c r="E27" s="174" t="s">
        <v>359</v>
      </c>
      <c r="F27" s="129">
        <f aca="true" t="shared" si="10" ref="F27:F33">J27/G27</f>
        <v>0.5714285714285714</v>
      </c>
      <c r="G27" s="128">
        <f t="shared" si="6"/>
        <v>7</v>
      </c>
      <c r="H27" s="128">
        <f t="shared" si="7"/>
        <v>3</v>
      </c>
      <c r="I27" s="128">
        <f t="shared" si="8"/>
        <v>1</v>
      </c>
      <c r="J27" s="130">
        <f aca="true" t="shared" si="11" ref="J27:J38">SUM(H27:I27)</f>
        <v>4</v>
      </c>
      <c r="K27" s="131">
        <f t="shared" si="9"/>
        <v>0</v>
      </c>
      <c r="L27" s="116"/>
      <c r="M27" s="116"/>
      <c r="N27" s="132"/>
      <c r="O27" s="133">
        <v>1</v>
      </c>
      <c r="P27" s="133">
        <v>0</v>
      </c>
      <c r="Q27" s="133"/>
      <c r="R27" s="133">
        <v>0</v>
      </c>
      <c r="S27" s="134">
        <v>0</v>
      </c>
      <c r="T27" s="135">
        <v>1</v>
      </c>
      <c r="U27" s="132"/>
      <c r="V27" s="133"/>
      <c r="W27" s="133">
        <v>1</v>
      </c>
      <c r="X27" s="133"/>
      <c r="Y27" s="133">
        <v>0</v>
      </c>
      <c r="Z27" s="133"/>
      <c r="AA27" s="133"/>
      <c r="AB27" s="133"/>
      <c r="AC27" s="133"/>
      <c r="AD27" s="136"/>
      <c r="AE27" s="133"/>
      <c r="AF27" s="133">
        <v>0</v>
      </c>
      <c r="AG27" s="133">
        <v>0</v>
      </c>
      <c r="AH27" s="133"/>
      <c r="AI27" s="133">
        <v>0</v>
      </c>
      <c r="AJ27" s="133">
        <v>1</v>
      </c>
      <c r="AK27" s="133">
        <v>0</v>
      </c>
      <c r="AL27" s="133"/>
      <c r="AM27" s="133"/>
      <c r="AN27" s="133">
        <v>0</v>
      </c>
      <c r="AO27" s="133"/>
      <c r="AP27" s="133">
        <v>0</v>
      </c>
      <c r="AQ27" s="133"/>
      <c r="AR27" s="133"/>
      <c r="AS27" s="133"/>
      <c r="AT27" s="133"/>
      <c r="AU27" s="137"/>
      <c r="AV27" s="138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</row>
    <row r="28" spans="1:63" s="114" customFormat="1" ht="15.75">
      <c r="A28" s="415"/>
      <c r="B28" s="252" t="s">
        <v>342</v>
      </c>
      <c r="C28" s="253" t="s">
        <v>66</v>
      </c>
      <c r="D28" s="385" t="s">
        <v>343</v>
      </c>
      <c r="E28" s="174" t="s">
        <v>359</v>
      </c>
      <c r="F28" s="129">
        <f t="shared" si="10"/>
        <v>1.1428571428571428</v>
      </c>
      <c r="G28" s="128">
        <f t="shared" si="6"/>
        <v>7</v>
      </c>
      <c r="H28" s="128">
        <f t="shared" si="7"/>
        <v>2</v>
      </c>
      <c r="I28" s="128">
        <f t="shared" si="8"/>
        <v>6</v>
      </c>
      <c r="J28" s="130">
        <f t="shared" si="11"/>
        <v>8</v>
      </c>
      <c r="K28" s="131">
        <f t="shared" si="9"/>
        <v>0</v>
      </c>
      <c r="L28" s="116"/>
      <c r="M28" s="116"/>
      <c r="N28" s="132"/>
      <c r="O28" s="133">
        <v>0</v>
      </c>
      <c r="P28" s="133"/>
      <c r="Q28" s="133"/>
      <c r="R28" s="133">
        <v>1</v>
      </c>
      <c r="S28" s="134">
        <v>0</v>
      </c>
      <c r="T28" s="135">
        <v>0</v>
      </c>
      <c r="U28" s="132"/>
      <c r="V28" s="133"/>
      <c r="W28" s="133">
        <v>0</v>
      </c>
      <c r="X28" s="133">
        <v>1</v>
      </c>
      <c r="Y28" s="133"/>
      <c r="Z28" s="133"/>
      <c r="AA28" s="133">
        <v>0</v>
      </c>
      <c r="AB28" s="133"/>
      <c r="AC28" s="133"/>
      <c r="AD28" s="136"/>
      <c r="AE28" s="133"/>
      <c r="AF28" s="133">
        <v>0</v>
      </c>
      <c r="AG28" s="133"/>
      <c r="AH28" s="133"/>
      <c r="AI28" s="133">
        <v>1</v>
      </c>
      <c r="AJ28" s="133">
        <v>1</v>
      </c>
      <c r="AK28" s="133">
        <v>0</v>
      </c>
      <c r="AL28" s="133"/>
      <c r="AM28" s="133"/>
      <c r="AN28" s="133">
        <v>0</v>
      </c>
      <c r="AO28" s="133">
        <v>3</v>
      </c>
      <c r="AP28" s="133"/>
      <c r="AQ28" s="133"/>
      <c r="AR28" s="133">
        <v>1</v>
      </c>
      <c r="AS28" s="133"/>
      <c r="AT28" s="133"/>
      <c r="AU28" s="137"/>
      <c r="AV28" s="138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</row>
    <row r="29" spans="1:63" s="114" customFormat="1" ht="15.75">
      <c r="A29" s="415">
        <v>10</v>
      </c>
      <c r="B29" s="386" t="s">
        <v>344</v>
      </c>
      <c r="C29" s="253" t="s">
        <v>345</v>
      </c>
      <c r="D29" s="385" t="s">
        <v>346</v>
      </c>
      <c r="E29" s="174" t="s">
        <v>359</v>
      </c>
      <c r="F29" s="129">
        <f t="shared" si="10"/>
        <v>2.6363636363636362</v>
      </c>
      <c r="G29" s="128">
        <f t="shared" si="6"/>
        <v>11</v>
      </c>
      <c r="H29" s="128">
        <f t="shared" si="7"/>
        <v>16</v>
      </c>
      <c r="I29" s="128">
        <f t="shared" si="8"/>
        <v>13</v>
      </c>
      <c r="J29" s="130">
        <f t="shared" si="11"/>
        <v>29</v>
      </c>
      <c r="K29" s="131">
        <f t="shared" si="9"/>
        <v>10</v>
      </c>
      <c r="L29" s="116"/>
      <c r="M29" s="116"/>
      <c r="N29" s="132">
        <v>1</v>
      </c>
      <c r="O29" s="133">
        <v>1</v>
      </c>
      <c r="P29" s="133">
        <v>2</v>
      </c>
      <c r="Q29" s="133">
        <v>2</v>
      </c>
      <c r="R29" s="133">
        <v>1</v>
      </c>
      <c r="S29" s="134">
        <v>5</v>
      </c>
      <c r="T29" s="135">
        <v>0</v>
      </c>
      <c r="U29" s="132"/>
      <c r="V29" s="133">
        <v>0</v>
      </c>
      <c r="W29" s="133"/>
      <c r="X29" s="133"/>
      <c r="Y29" s="133">
        <v>2</v>
      </c>
      <c r="Z29" s="133">
        <v>1</v>
      </c>
      <c r="AA29" s="133">
        <v>1</v>
      </c>
      <c r="AB29" s="133"/>
      <c r="AC29" s="133"/>
      <c r="AD29" s="136"/>
      <c r="AE29" s="133">
        <v>0</v>
      </c>
      <c r="AF29" s="133">
        <v>2</v>
      </c>
      <c r="AG29" s="133">
        <v>0</v>
      </c>
      <c r="AH29" s="133">
        <v>3</v>
      </c>
      <c r="AI29" s="133">
        <v>1</v>
      </c>
      <c r="AJ29" s="133">
        <v>1</v>
      </c>
      <c r="AK29" s="133">
        <v>1</v>
      </c>
      <c r="AL29" s="133"/>
      <c r="AM29" s="133">
        <v>2</v>
      </c>
      <c r="AN29" s="133"/>
      <c r="AO29" s="133"/>
      <c r="AP29" s="133">
        <v>0</v>
      </c>
      <c r="AQ29" s="133">
        <v>3</v>
      </c>
      <c r="AR29" s="133">
        <v>0</v>
      </c>
      <c r="AS29" s="133"/>
      <c r="AT29" s="133"/>
      <c r="AU29" s="137"/>
      <c r="AV29" s="138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>
        <v>10</v>
      </c>
      <c r="BJ29" s="139"/>
      <c r="BK29" s="139"/>
    </row>
    <row r="30" spans="1:63" s="114" customFormat="1" ht="15.75">
      <c r="A30" s="415">
        <v>77</v>
      </c>
      <c r="B30" s="252" t="s">
        <v>347</v>
      </c>
      <c r="C30" s="253" t="s">
        <v>15</v>
      </c>
      <c r="D30" s="385" t="s">
        <v>348</v>
      </c>
      <c r="E30" s="174" t="s">
        <v>359</v>
      </c>
      <c r="F30" s="129">
        <f t="shared" si="10"/>
        <v>1</v>
      </c>
      <c r="G30" s="128">
        <f t="shared" si="6"/>
        <v>5</v>
      </c>
      <c r="H30" s="128">
        <f t="shared" si="7"/>
        <v>3</v>
      </c>
      <c r="I30" s="128">
        <f t="shared" si="8"/>
        <v>2</v>
      </c>
      <c r="J30" s="130">
        <f t="shared" si="11"/>
        <v>5</v>
      </c>
      <c r="K30" s="131">
        <f t="shared" si="9"/>
        <v>0</v>
      </c>
      <c r="L30" s="116"/>
      <c r="M30" s="116"/>
      <c r="N30" s="132">
        <v>0</v>
      </c>
      <c r="O30" s="133">
        <v>1</v>
      </c>
      <c r="P30" s="133"/>
      <c r="Q30" s="133"/>
      <c r="R30" s="133"/>
      <c r="S30" s="134"/>
      <c r="T30" s="135">
        <v>1</v>
      </c>
      <c r="U30" s="132"/>
      <c r="V30" s="133"/>
      <c r="W30" s="133">
        <v>1</v>
      </c>
      <c r="X30" s="133"/>
      <c r="Y30" s="133">
        <v>0</v>
      </c>
      <c r="Z30" s="133"/>
      <c r="AA30" s="133"/>
      <c r="AB30" s="133"/>
      <c r="AC30" s="133"/>
      <c r="AD30" s="136"/>
      <c r="AE30" s="133">
        <v>0</v>
      </c>
      <c r="AF30" s="133">
        <v>0</v>
      </c>
      <c r="AG30" s="133"/>
      <c r="AH30" s="133"/>
      <c r="AI30" s="133"/>
      <c r="AJ30" s="133"/>
      <c r="AK30" s="133">
        <v>1</v>
      </c>
      <c r="AL30" s="133"/>
      <c r="AM30" s="133"/>
      <c r="AN30" s="133">
        <v>1</v>
      </c>
      <c r="AO30" s="133"/>
      <c r="AP30" s="133">
        <v>0</v>
      </c>
      <c r="AQ30" s="133"/>
      <c r="AR30" s="133"/>
      <c r="AS30" s="133"/>
      <c r="AT30" s="133"/>
      <c r="AU30" s="137"/>
      <c r="AV30" s="138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</row>
    <row r="31" spans="1:63" s="114" customFormat="1" ht="15.75">
      <c r="A31" s="415"/>
      <c r="B31" s="252" t="s">
        <v>349</v>
      </c>
      <c r="C31" s="253" t="s">
        <v>23</v>
      </c>
      <c r="D31" s="387" t="s">
        <v>350</v>
      </c>
      <c r="E31" s="174" t="s">
        <v>359</v>
      </c>
      <c r="F31" s="129">
        <f t="shared" si="10"/>
        <v>0</v>
      </c>
      <c r="G31" s="128">
        <f t="shared" si="6"/>
        <v>1</v>
      </c>
      <c r="H31" s="128">
        <f t="shared" si="7"/>
        <v>0</v>
      </c>
      <c r="I31" s="128">
        <f t="shared" si="8"/>
        <v>0</v>
      </c>
      <c r="J31" s="130">
        <f t="shared" si="11"/>
        <v>0</v>
      </c>
      <c r="K31" s="131">
        <f t="shared" si="9"/>
        <v>0</v>
      </c>
      <c r="L31" s="116"/>
      <c r="M31" s="116"/>
      <c r="N31" s="132"/>
      <c r="O31" s="133">
        <v>0</v>
      </c>
      <c r="P31" s="133"/>
      <c r="Q31" s="133"/>
      <c r="R31" s="133"/>
      <c r="S31" s="134"/>
      <c r="T31" s="135"/>
      <c r="U31" s="132"/>
      <c r="V31" s="133"/>
      <c r="W31" s="133"/>
      <c r="X31" s="133"/>
      <c r="Y31" s="133"/>
      <c r="Z31" s="133"/>
      <c r="AA31" s="133"/>
      <c r="AB31" s="133"/>
      <c r="AC31" s="133"/>
      <c r="AD31" s="136"/>
      <c r="AE31" s="133"/>
      <c r="AF31" s="133">
        <v>0</v>
      </c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7"/>
      <c r="AV31" s="138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</row>
    <row r="32" spans="1:63" s="114" customFormat="1" ht="15.75">
      <c r="A32" s="415">
        <v>90</v>
      </c>
      <c r="B32" s="384" t="s">
        <v>356</v>
      </c>
      <c r="C32" s="384" t="s">
        <v>23</v>
      </c>
      <c r="D32" s="388">
        <v>870506</v>
      </c>
      <c r="E32" s="174" t="s">
        <v>359</v>
      </c>
      <c r="F32" s="129">
        <f t="shared" si="10"/>
        <v>1.7</v>
      </c>
      <c r="G32" s="156">
        <f t="shared" si="6"/>
        <v>10</v>
      </c>
      <c r="H32" s="156">
        <f t="shared" si="7"/>
        <v>7</v>
      </c>
      <c r="I32" s="156">
        <f t="shared" si="8"/>
        <v>10</v>
      </c>
      <c r="J32" s="157">
        <f t="shared" si="11"/>
        <v>17</v>
      </c>
      <c r="K32" s="158">
        <f t="shared" si="9"/>
        <v>0</v>
      </c>
      <c r="L32" s="150"/>
      <c r="M32" s="150"/>
      <c r="N32" s="159">
        <v>0</v>
      </c>
      <c r="O32" s="135">
        <v>0</v>
      </c>
      <c r="P32" s="135"/>
      <c r="Q32" s="135">
        <v>0</v>
      </c>
      <c r="R32" s="135">
        <v>0</v>
      </c>
      <c r="S32" s="160">
        <v>1</v>
      </c>
      <c r="T32" s="135">
        <v>1</v>
      </c>
      <c r="U32" s="159"/>
      <c r="V32" s="135">
        <v>1</v>
      </c>
      <c r="W32" s="135">
        <v>0</v>
      </c>
      <c r="X32" s="135">
        <v>3</v>
      </c>
      <c r="Y32" s="135">
        <v>1</v>
      </c>
      <c r="Z32" s="135"/>
      <c r="AA32" s="135"/>
      <c r="AB32" s="135"/>
      <c r="AC32" s="135"/>
      <c r="AD32" s="135"/>
      <c r="AE32" s="135">
        <v>0</v>
      </c>
      <c r="AF32" s="135">
        <v>0</v>
      </c>
      <c r="AG32" s="135"/>
      <c r="AH32" s="135">
        <v>1</v>
      </c>
      <c r="AI32" s="135">
        <v>3</v>
      </c>
      <c r="AJ32" s="135">
        <v>0</v>
      </c>
      <c r="AK32" s="135">
        <v>0</v>
      </c>
      <c r="AL32" s="135"/>
      <c r="AM32" s="135">
        <v>0</v>
      </c>
      <c r="AN32" s="135">
        <v>1</v>
      </c>
      <c r="AO32" s="135">
        <v>3</v>
      </c>
      <c r="AP32" s="135">
        <v>2</v>
      </c>
      <c r="AQ32" s="135"/>
      <c r="AR32" s="135"/>
      <c r="AS32" s="135"/>
      <c r="AT32" s="135"/>
      <c r="AU32" s="161"/>
      <c r="AV32" s="162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</row>
    <row r="33" spans="1:63" s="114" customFormat="1" ht="15.75">
      <c r="A33" s="415">
        <v>9</v>
      </c>
      <c r="B33" s="384" t="s">
        <v>357</v>
      </c>
      <c r="C33" s="384" t="s">
        <v>23</v>
      </c>
      <c r="D33" s="388">
        <v>902912</v>
      </c>
      <c r="E33" s="174" t="s">
        <v>359</v>
      </c>
      <c r="F33" s="129">
        <f t="shared" si="10"/>
        <v>2.5454545454545454</v>
      </c>
      <c r="G33" s="156">
        <f t="shared" si="6"/>
        <v>11</v>
      </c>
      <c r="H33" s="156">
        <f t="shared" si="7"/>
        <v>16</v>
      </c>
      <c r="I33" s="156">
        <f t="shared" si="8"/>
        <v>12</v>
      </c>
      <c r="J33" s="157">
        <f t="shared" si="11"/>
        <v>28</v>
      </c>
      <c r="K33" s="158">
        <f t="shared" si="9"/>
        <v>0</v>
      </c>
      <c r="L33" s="150"/>
      <c r="M33" s="150"/>
      <c r="N33" s="159">
        <v>1</v>
      </c>
      <c r="O33" s="135">
        <v>2</v>
      </c>
      <c r="P33" s="135">
        <v>1</v>
      </c>
      <c r="Q33" s="135">
        <v>2</v>
      </c>
      <c r="R33" s="135">
        <v>1</v>
      </c>
      <c r="S33" s="160">
        <v>3</v>
      </c>
      <c r="T33" s="135"/>
      <c r="U33" s="159"/>
      <c r="V33" s="135">
        <v>0</v>
      </c>
      <c r="W33" s="135">
        <v>1</v>
      </c>
      <c r="X33" s="135">
        <v>0</v>
      </c>
      <c r="Y33" s="135">
        <v>2</v>
      </c>
      <c r="Z33" s="135">
        <v>3</v>
      </c>
      <c r="AA33" s="135"/>
      <c r="AB33" s="135"/>
      <c r="AC33" s="135"/>
      <c r="AD33" s="135"/>
      <c r="AE33" s="135">
        <v>1</v>
      </c>
      <c r="AF33" s="135">
        <v>1</v>
      </c>
      <c r="AG33" s="135">
        <v>1</v>
      </c>
      <c r="AH33" s="135">
        <v>1</v>
      </c>
      <c r="AI33" s="135">
        <v>1</v>
      </c>
      <c r="AJ33" s="135">
        <v>0</v>
      </c>
      <c r="AK33" s="135"/>
      <c r="AL33" s="135"/>
      <c r="AM33" s="135">
        <v>1</v>
      </c>
      <c r="AN33" s="135">
        <v>1</v>
      </c>
      <c r="AO33" s="135">
        <v>3</v>
      </c>
      <c r="AP33" s="135">
        <v>0</v>
      </c>
      <c r="AQ33" s="135">
        <v>2</v>
      </c>
      <c r="AR33" s="135"/>
      <c r="AS33" s="135"/>
      <c r="AT33" s="135"/>
      <c r="AU33" s="161"/>
      <c r="AV33" s="162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</row>
    <row r="34" spans="1:63" s="114" customFormat="1" ht="15.75">
      <c r="A34" s="415">
        <v>55</v>
      </c>
      <c r="B34" s="384" t="s">
        <v>475</v>
      </c>
      <c r="C34" s="384" t="s">
        <v>30</v>
      </c>
      <c r="D34" s="388">
        <v>740610</v>
      </c>
      <c r="E34" s="174" t="s">
        <v>359</v>
      </c>
      <c r="F34" s="129">
        <f aca="true" t="shared" si="12" ref="F34:F41">J34/G34</f>
        <v>1</v>
      </c>
      <c r="G34" s="156">
        <f aca="true" t="shared" si="13" ref="G34:G41">COUNT(N34:AC34)</f>
        <v>7</v>
      </c>
      <c r="H34" s="156">
        <f aca="true" t="shared" si="14" ref="H34:H41">SUM(N34:AC34)</f>
        <v>3</v>
      </c>
      <c r="I34" s="156">
        <f aca="true" t="shared" si="15" ref="I34:I41">SUM(AE34:AT34)</f>
        <v>4</v>
      </c>
      <c r="J34" s="157">
        <f>SUM(H34:I34)</f>
        <v>7</v>
      </c>
      <c r="K34" s="158">
        <f aca="true" t="shared" si="16" ref="K34:K41">SUM(AV34:BK34)</f>
        <v>0</v>
      </c>
      <c r="L34" s="150"/>
      <c r="M34" s="150"/>
      <c r="N34" s="159"/>
      <c r="O34" s="135">
        <v>0</v>
      </c>
      <c r="P34" s="135">
        <v>0</v>
      </c>
      <c r="Q34" s="135">
        <v>1</v>
      </c>
      <c r="R34" s="135">
        <v>1</v>
      </c>
      <c r="S34" s="160">
        <v>1</v>
      </c>
      <c r="T34" s="135">
        <v>0</v>
      </c>
      <c r="U34" s="159"/>
      <c r="V34" s="135"/>
      <c r="W34" s="135"/>
      <c r="X34" s="135">
        <v>0</v>
      </c>
      <c r="Y34" s="135"/>
      <c r="Z34" s="135"/>
      <c r="AA34" s="135"/>
      <c r="AB34" s="135"/>
      <c r="AC34" s="135"/>
      <c r="AD34" s="135"/>
      <c r="AE34" s="135"/>
      <c r="AF34" s="135">
        <v>0</v>
      </c>
      <c r="AG34" s="135">
        <v>0</v>
      </c>
      <c r="AH34" s="135">
        <v>0</v>
      </c>
      <c r="AI34" s="135">
        <v>0</v>
      </c>
      <c r="AJ34" s="135">
        <v>3</v>
      </c>
      <c r="AK34" s="135">
        <v>0</v>
      </c>
      <c r="AL34" s="135"/>
      <c r="AM34" s="135"/>
      <c r="AN34" s="135"/>
      <c r="AO34" s="135">
        <v>1</v>
      </c>
      <c r="AP34" s="135"/>
      <c r="AQ34" s="135"/>
      <c r="AR34" s="135"/>
      <c r="AS34" s="135"/>
      <c r="AT34" s="135"/>
      <c r="AU34" s="161"/>
      <c r="AV34" s="162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</row>
    <row r="35" spans="1:63" s="114" customFormat="1" ht="15.75">
      <c r="A35" s="415"/>
      <c r="B35" s="384" t="s">
        <v>525</v>
      </c>
      <c r="C35" s="384" t="s">
        <v>23</v>
      </c>
      <c r="D35" s="388">
        <v>920412</v>
      </c>
      <c r="E35" s="174" t="s">
        <v>359</v>
      </c>
      <c r="F35" s="129">
        <f t="shared" si="12"/>
        <v>2.3333333333333335</v>
      </c>
      <c r="G35" s="156">
        <f t="shared" si="13"/>
        <v>3</v>
      </c>
      <c r="H35" s="156">
        <f t="shared" si="14"/>
        <v>2</v>
      </c>
      <c r="I35" s="156">
        <f t="shared" si="15"/>
        <v>5</v>
      </c>
      <c r="J35" s="157">
        <f>SUM(H35:I35)</f>
        <v>7</v>
      </c>
      <c r="K35" s="158">
        <f t="shared" si="16"/>
        <v>0</v>
      </c>
      <c r="L35" s="150"/>
      <c r="M35" s="150"/>
      <c r="N35" s="159"/>
      <c r="O35" s="135"/>
      <c r="P35" s="135"/>
      <c r="Q35" s="135"/>
      <c r="R35" s="135"/>
      <c r="S35" s="160"/>
      <c r="T35" s="135">
        <v>1</v>
      </c>
      <c r="U35" s="159"/>
      <c r="V35" s="135"/>
      <c r="W35" s="135">
        <v>1</v>
      </c>
      <c r="X35" s="135"/>
      <c r="Y35" s="135"/>
      <c r="Z35" s="135"/>
      <c r="AA35" s="135">
        <v>0</v>
      </c>
      <c r="AB35" s="135"/>
      <c r="AC35" s="135"/>
      <c r="AD35" s="135"/>
      <c r="AE35" s="135"/>
      <c r="AF35" s="135"/>
      <c r="AG35" s="135"/>
      <c r="AH35" s="135"/>
      <c r="AI35" s="135"/>
      <c r="AJ35" s="135"/>
      <c r="AK35" s="135">
        <v>1</v>
      </c>
      <c r="AL35" s="135"/>
      <c r="AM35" s="135">
        <v>1</v>
      </c>
      <c r="AN35" s="135">
        <v>2</v>
      </c>
      <c r="AO35" s="135"/>
      <c r="AP35" s="135"/>
      <c r="AQ35" s="135"/>
      <c r="AR35" s="135">
        <v>1</v>
      </c>
      <c r="AS35" s="135"/>
      <c r="AT35" s="135"/>
      <c r="AU35" s="161"/>
      <c r="AV35" s="162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</row>
    <row r="36" spans="1:63" s="114" customFormat="1" ht="15.75">
      <c r="A36" s="415"/>
      <c r="B36" s="728" t="s">
        <v>558</v>
      </c>
      <c r="C36" s="728" t="s">
        <v>23</v>
      </c>
      <c r="D36" s="388"/>
      <c r="E36" s="174" t="s">
        <v>359</v>
      </c>
      <c r="F36" s="129">
        <f t="shared" si="12"/>
        <v>7</v>
      </c>
      <c r="G36" s="156">
        <f t="shared" si="13"/>
        <v>2</v>
      </c>
      <c r="H36" s="156">
        <f t="shared" si="14"/>
        <v>10</v>
      </c>
      <c r="I36" s="156">
        <f t="shared" si="15"/>
        <v>4</v>
      </c>
      <c r="J36" s="157">
        <f>SUM(H36:I36)</f>
        <v>14</v>
      </c>
      <c r="K36" s="158">
        <f t="shared" si="16"/>
        <v>0</v>
      </c>
      <c r="L36" s="150"/>
      <c r="M36" s="150"/>
      <c r="N36" s="159"/>
      <c r="O36" s="135"/>
      <c r="P36" s="135"/>
      <c r="Q36" s="135"/>
      <c r="R36" s="135"/>
      <c r="S36" s="160"/>
      <c r="T36" s="135"/>
      <c r="U36" s="159"/>
      <c r="V36" s="135">
        <v>2</v>
      </c>
      <c r="W36" s="135"/>
      <c r="X36" s="135"/>
      <c r="Y36" s="135"/>
      <c r="Z36" s="135">
        <v>8</v>
      </c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>
        <v>4</v>
      </c>
      <c r="AR36" s="135"/>
      <c r="AS36" s="135"/>
      <c r="AT36" s="135"/>
      <c r="AU36" s="161"/>
      <c r="AV36" s="162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</row>
    <row r="37" spans="1:63" s="114" customFormat="1" ht="15.75">
      <c r="A37" s="415"/>
      <c r="B37" s="728" t="s">
        <v>595</v>
      </c>
      <c r="C37" s="728" t="s">
        <v>596</v>
      </c>
      <c r="D37" s="388"/>
      <c r="E37" s="118" t="s">
        <v>359</v>
      </c>
      <c r="F37" s="129">
        <f t="shared" si="12"/>
        <v>3</v>
      </c>
      <c r="G37" s="156">
        <f t="shared" si="13"/>
        <v>1</v>
      </c>
      <c r="H37" s="156">
        <f t="shared" si="14"/>
        <v>0</v>
      </c>
      <c r="I37" s="156">
        <f t="shared" si="15"/>
        <v>3</v>
      </c>
      <c r="J37" s="157">
        <f>SUM(H37:I37)</f>
        <v>3</v>
      </c>
      <c r="K37" s="158">
        <f t="shared" si="16"/>
        <v>0</v>
      </c>
      <c r="L37" s="150"/>
      <c r="M37" s="150"/>
      <c r="N37" s="159"/>
      <c r="O37" s="135"/>
      <c r="P37" s="135"/>
      <c r="Q37" s="135"/>
      <c r="R37" s="135"/>
      <c r="S37" s="160"/>
      <c r="T37" s="135"/>
      <c r="U37" s="159"/>
      <c r="V37" s="135"/>
      <c r="W37" s="135"/>
      <c r="X37" s="135"/>
      <c r="Y37" s="135"/>
      <c r="Z37" s="135">
        <v>0</v>
      </c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>
        <v>3</v>
      </c>
      <c r="AR37" s="135"/>
      <c r="AS37" s="135"/>
      <c r="AT37" s="135"/>
      <c r="AU37" s="161"/>
      <c r="AV37" s="162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</row>
    <row r="38" spans="1:63" s="114" customFormat="1" ht="15.75">
      <c r="A38" s="178"/>
      <c r="B38" s="198" t="s">
        <v>358</v>
      </c>
      <c r="C38" s="198" t="s">
        <v>15</v>
      </c>
      <c r="D38" s="166"/>
      <c r="E38" s="156" t="s">
        <v>360</v>
      </c>
      <c r="F38" s="129">
        <f t="shared" si="12"/>
        <v>9.222222222222221</v>
      </c>
      <c r="G38" s="156">
        <f t="shared" si="13"/>
        <v>9</v>
      </c>
      <c r="H38" s="156">
        <f t="shared" si="14"/>
        <v>83</v>
      </c>
      <c r="I38" s="156">
        <f t="shared" si="15"/>
        <v>0</v>
      </c>
      <c r="J38" s="157">
        <f t="shared" si="11"/>
        <v>83</v>
      </c>
      <c r="K38" s="158">
        <f t="shared" si="16"/>
        <v>0</v>
      </c>
      <c r="L38" s="116"/>
      <c r="M38" s="116"/>
      <c r="N38" s="159">
        <v>14</v>
      </c>
      <c r="O38" s="135"/>
      <c r="P38" s="135">
        <v>4</v>
      </c>
      <c r="Q38" s="135">
        <v>7</v>
      </c>
      <c r="R38" s="135">
        <v>15</v>
      </c>
      <c r="S38" s="160">
        <v>8</v>
      </c>
      <c r="T38" s="135">
        <v>6</v>
      </c>
      <c r="U38" s="159"/>
      <c r="V38" s="135"/>
      <c r="W38" s="135">
        <v>11</v>
      </c>
      <c r="X38" s="135">
        <v>3</v>
      </c>
      <c r="Y38" s="135"/>
      <c r="Z38" s="135">
        <v>15</v>
      </c>
      <c r="AA38" s="135"/>
      <c r="AB38" s="135"/>
      <c r="AC38" s="135"/>
      <c r="AD38" s="164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61"/>
      <c r="AV38" s="162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</row>
    <row r="39" spans="1:63" s="114" customFormat="1" ht="15.75">
      <c r="A39" s="178"/>
      <c r="B39" s="198" t="s">
        <v>476</v>
      </c>
      <c r="C39" s="198" t="s">
        <v>22</v>
      </c>
      <c r="D39" s="166"/>
      <c r="E39" s="156" t="s">
        <v>360</v>
      </c>
      <c r="F39" s="129">
        <f t="shared" si="12"/>
        <v>8.75</v>
      </c>
      <c r="G39" s="156">
        <f t="shared" si="13"/>
        <v>4</v>
      </c>
      <c r="H39" s="156">
        <f t="shared" si="14"/>
        <v>35</v>
      </c>
      <c r="I39" s="156">
        <f t="shared" si="15"/>
        <v>0</v>
      </c>
      <c r="J39" s="157">
        <f>SUM(H39:I39)</f>
        <v>35</v>
      </c>
      <c r="K39" s="158">
        <f t="shared" si="16"/>
        <v>0</v>
      </c>
      <c r="L39" s="116"/>
      <c r="M39" s="116"/>
      <c r="N39" s="159"/>
      <c r="O39" s="135">
        <v>8</v>
      </c>
      <c r="P39" s="135"/>
      <c r="Q39" s="135"/>
      <c r="R39" s="135"/>
      <c r="S39" s="160"/>
      <c r="T39" s="135"/>
      <c r="U39" s="159"/>
      <c r="V39" s="135">
        <v>16</v>
      </c>
      <c r="W39" s="135"/>
      <c r="X39" s="135"/>
      <c r="Y39" s="135">
        <v>4</v>
      </c>
      <c r="Z39" s="135"/>
      <c r="AA39" s="135">
        <v>7</v>
      </c>
      <c r="AB39" s="135"/>
      <c r="AC39" s="135"/>
      <c r="AD39" s="164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61"/>
      <c r="AV39" s="162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</row>
    <row r="40" spans="1:63" s="114" customFormat="1" ht="15.75">
      <c r="A40" s="178"/>
      <c r="B40" s="167"/>
      <c r="C40" s="167"/>
      <c r="D40" s="165"/>
      <c r="E40" s="156" t="s">
        <v>360</v>
      </c>
      <c r="F40" s="129" t="e">
        <f t="shared" si="12"/>
        <v>#DIV/0!</v>
      </c>
      <c r="G40" s="156">
        <f t="shared" si="13"/>
        <v>0</v>
      </c>
      <c r="H40" s="156">
        <f t="shared" si="14"/>
        <v>0</v>
      </c>
      <c r="I40" s="156">
        <f t="shared" si="15"/>
        <v>0</v>
      </c>
      <c r="J40" s="157">
        <f>SUM(H40:I40)</f>
        <v>0</v>
      </c>
      <c r="K40" s="158">
        <f t="shared" si="16"/>
        <v>0</v>
      </c>
      <c r="L40" s="150"/>
      <c r="M40" s="150"/>
      <c r="N40" s="159"/>
      <c r="O40" s="135"/>
      <c r="P40" s="135"/>
      <c r="Q40" s="135"/>
      <c r="R40" s="135"/>
      <c r="S40" s="160"/>
      <c r="T40" s="135"/>
      <c r="U40" s="159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61"/>
      <c r="AV40" s="162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</row>
    <row r="41" spans="1:63" s="114" customFormat="1" ht="15.75">
      <c r="A41" s="178"/>
      <c r="B41" s="167"/>
      <c r="C41" s="167"/>
      <c r="D41" s="71"/>
      <c r="E41" s="156" t="s">
        <v>360</v>
      </c>
      <c r="F41" s="129" t="e">
        <f t="shared" si="12"/>
        <v>#DIV/0!</v>
      </c>
      <c r="G41" s="156">
        <f t="shared" si="13"/>
        <v>0</v>
      </c>
      <c r="H41" s="156">
        <f t="shared" si="14"/>
        <v>0</v>
      </c>
      <c r="I41" s="156">
        <f t="shared" si="15"/>
        <v>0</v>
      </c>
      <c r="J41" s="157">
        <f>SUM(H41:I41)</f>
        <v>0</v>
      </c>
      <c r="K41" s="158">
        <f t="shared" si="16"/>
        <v>0</v>
      </c>
      <c r="L41" s="150"/>
      <c r="M41" s="150"/>
      <c r="N41" s="159"/>
      <c r="O41" s="135"/>
      <c r="P41" s="135"/>
      <c r="Q41" s="135"/>
      <c r="R41" s="135"/>
      <c r="S41" s="160"/>
      <c r="T41" s="135"/>
      <c r="U41" s="159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61"/>
      <c r="AV41" s="162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</row>
    <row r="42" spans="1:55" s="114" customFormat="1" ht="15.75">
      <c r="A42" s="410" t="s">
        <v>192</v>
      </c>
      <c r="B42" s="114">
        <v>3</v>
      </c>
      <c r="D42" s="115"/>
      <c r="E42" s="116"/>
      <c r="F42" s="117"/>
      <c r="Q42" s="114" t="s">
        <v>7</v>
      </c>
      <c r="R42" s="114" t="s">
        <v>109</v>
      </c>
      <c r="S42" s="114" t="s">
        <v>110</v>
      </c>
      <c r="T42" s="114" t="s">
        <v>111</v>
      </c>
      <c r="AD42" s="116"/>
      <c r="AE42" s="116"/>
      <c r="AF42" s="116"/>
      <c r="AG42" s="116"/>
      <c r="AH42" s="116"/>
      <c r="AI42" s="116"/>
      <c r="AJ42" s="116" t="s">
        <v>12</v>
      </c>
      <c r="AK42" s="116" t="s">
        <v>112</v>
      </c>
      <c r="AL42" s="116" t="s">
        <v>113</v>
      </c>
      <c r="AM42" s="116" t="s">
        <v>112</v>
      </c>
      <c r="AN42" s="116" t="s">
        <v>114</v>
      </c>
      <c r="AO42" s="118" t="s">
        <v>115</v>
      </c>
      <c r="AP42" s="118" t="s">
        <v>116</v>
      </c>
      <c r="AQ42" s="118" t="s">
        <v>117</v>
      </c>
      <c r="AR42" s="118" t="s">
        <v>115</v>
      </c>
      <c r="AS42" s="118"/>
      <c r="AT42" s="118"/>
      <c r="AX42" s="114" t="s">
        <v>118</v>
      </c>
      <c r="AY42" s="114" t="s">
        <v>119</v>
      </c>
      <c r="AZ42" s="114" t="s">
        <v>115</v>
      </c>
      <c r="BA42" s="114" t="s">
        <v>112</v>
      </c>
      <c r="BB42" s="114" t="s">
        <v>114</v>
      </c>
      <c r="BC42" s="114" t="s">
        <v>111</v>
      </c>
    </row>
    <row r="43" spans="1:64" s="114" customFormat="1" ht="15">
      <c r="A43" s="411"/>
      <c r="B43" s="119" t="s">
        <v>46</v>
      </c>
      <c r="C43" s="119" t="s">
        <v>47</v>
      </c>
      <c r="D43" s="120" t="s">
        <v>120</v>
      </c>
      <c r="E43" s="121" t="s">
        <v>121</v>
      </c>
      <c r="F43" s="122" t="s">
        <v>129</v>
      </c>
      <c r="G43" s="121" t="s">
        <v>122</v>
      </c>
      <c r="H43" s="121" t="s">
        <v>123</v>
      </c>
      <c r="I43" s="121" t="s">
        <v>124</v>
      </c>
      <c r="J43" s="121" t="s">
        <v>141</v>
      </c>
      <c r="K43" s="123" t="s">
        <v>125</v>
      </c>
      <c r="L43" s="124"/>
      <c r="M43" s="124"/>
      <c r="N43" s="125">
        <v>1</v>
      </c>
      <c r="O43" s="121">
        <v>2</v>
      </c>
      <c r="P43" s="121">
        <v>3</v>
      </c>
      <c r="Q43" s="121">
        <v>4</v>
      </c>
      <c r="R43" s="121">
        <v>5</v>
      </c>
      <c r="S43" s="123">
        <v>6</v>
      </c>
      <c r="T43" s="126">
        <v>7</v>
      </c>
      <c r="U43" s="125">
        <v>8</v>
      </c>
      <c r="V43" s="121">
        <v>9</v>
      </c>
      <c r="W43" s="121">
        <v>10</v>
      </c>
      <c r="X43" s="121">
        <v>11</v>
      </c>
      <c r="Y43" s="121">
        <v>12</v>
      </c>
      <c r="Z43" s="121">
        <v>13</v>
      </c>
      <c r="AA43" s="121">
        <v>14</v>
      </c>
      <c r="AB43" s="121">
        <v>15</v>
      </c>
      <c r="AC43" s="121">
        <v>16</v>
      </c>
      <c r="AD43" s="116"/>
      <c r="AE43" s="121">
        <v>1</v>
      </c>
      <c r="AF43" s="121">
        <v>2</v>
      </c>
      <c r="AG43" s="121">
        <v>3</v>
      </c>
      <c r="AH43" s="121">
        <v>4</v>
      </c>
      <c r="AI43" s="121">
        <v>5</v>
      </c>
      <c r="AJ43" s="121">
        <v>6</v>
      </c>
      <c r="AK43" s="121">
        <v>7</v>
      </c>
      <c r="AL43" s="121">
        <v>8</v>
      </c>
      <c r="AM43" s="121">
        <v>9</v>
      </c>
      <c r="AN43" s="121">
        <v>10</v>
      </c>
      <c r="AO43" s="121">
        <v>11</v>
      </c>
      <c r="AP43" s="121">
        <v>12</v>
      </c>
      <c r="AQ43" s="121">
        <v>13</v>
      </c>
      <c r="AR43" s="121">
        <v>14</v>
      </c>
      <c r="AS43" s="121">
        <v>15</v>
      </c>
      <c r="AT43" s="121">
        <v>16</v>
      </c>
      <c r="AV43" s="121">
        <v>1</v>
      </c>
      <c r="AW43" s="121">
        <v>2</v>
      </c>
      <c r="AX43" s="121">
        <v>3</v>
      </c>
      <c r="AY43" s="121">
        <v>4</v>
      </c>
      <c r="AZ43" s="121">
        <v>5</v>
      </c>
      <c r="BA43" s="121">
        <v>6</v>
      </c>
      <c r="BB43" s="121">
        <v>7</v>
      </c>
      <c r="BC43" s="121">
        <v>8</v>
      </c>
      <c r="BD43" s="121">
        <v>9</v>
      </c>
      <c r="BE43" s="121">
        <v>10</v>
      </c>
      <c r="BF43" s="121">
        <v>11</v>
      </c>
      <c r="BG43" s="121">
        <v>12</v>
      </c>
      <c r="BH43" s="121">
        <v>13</v>
      </c>
      <c r="BI43" s="121">
        <v>14</v>
      </c>
      <c r="BJ43" s="121">
        <v>15</v>
      </c>
      <c r="BK43" s="121">
        <v>16</v>
      </c>
      <c r="BL43" s="140"/>
    </row>
    <row r="44" spans="1:64" s="140" customFormat="1" ht="15.75">
      <c r="A44" s="412">
        <v>68</v>
      </c>
      <c r="B44" s="295" t="s">
        <v>34</v>
      </c>
      <c r="C44" s="307" t="s">
        <v>81</v>
      </c>
      <c r="D44" s="308">
        <v>830126</v>
      </c>
      <c r="E44" s="128" t="s">
        <v>106</v>
      </c>
      <c r="F44" s="129">
        <f>J44/G44</f>
        <v>1.5384615384615385</v>
      </c>
      <c r="G44" s="128">
        <f aca="true" t="shared" si="17" ref="G44:G59">COUNT(N44:AC44)</f>
        <v>13</v>
      </c>
      <c r="H44" s="128">
        <f aca="true" t="shared" si="18" ref="H44:H59">SUM(N44:AC44)</f>
        <v>12</v>
      </c>
      <c r="I44" s="128">
        <f aca="true" t="shared" si="19" ref="I44:I59">SUM(AE44:AT44)</f>
        <v>8</v>
      </c>
      <c r="J44" s="130">
        <f>SUM(H44:I44)</f>
        <v>20</v>
      </c>
      <c r="K44" s="131">
        <f aca="true" t="shared" si="20" ref="K44:K59">SUM(AV44:BK44)</f>
        <v>0</v>
      </c>
      <c r="L44" s="116"/>
      <c r="M44" s="116"/>
      <c r="N44" s="132">
        <v>0</v>
      </c>
      <c r="O44" s="133">
        <v>0</v>
      </c>
      <c r="P44" s="133">
        <v>1</v>
      </c>
      <c r="Q44" s="133">
        <v>0</v>
      </c>
      <c r="R44" s="133">
        <v>1</v>
      </c>
      <c r="S44" s="134">
        <v>2</v>
      </c>
      <c r="T44" s="135">
        <v>0</v>
      </c>
      <c r="U44" s="132">
        <v>2</v>
      </c>
      <c r="V44" s="133">
        <v>3</v>
      </c>
      <c r="W44" s="133">
        <v>0</v>
      </c>
      <c r="X44" s="133">
        <v>1</v>
      </c>
      <c r="Y44" s="133">
        <v>1</v>
      </c>
      <c r="Z44" s="133">
        <v>1</v>
      </c>
      <c r="AA44" s="133"/>
      <c r="AB44" s="133"/>
      <c r="AC44" s="133"/>
      <c r="AD44" s="136"/>
      <c r="AE44" s="133">
        <v>0</v>
      </c>
      <c r="AF44" s="133">
        <v>0</v>
      </c>
      <c r="AG44" s="133">
        <v>1</v>
      </c>
      <c r="AH44" s="133">
        <v>0</v>
      </c>
      <c r="AI44" s="133">
        <v>2</v>
      </c>
      <c r="AJ44" s="133">
        <v>1</v>
      </c>
      <c r="AK44" s="133">
        <v>1</v>
      </c>
      <c r="AL44" s="133">
        <v>2</v>
      </c>
      <c r="AM44" s="133">
        <v>0</v>
      </c>
      <c r="AN44" s="133">
        <v>0</v>
      </c>
      <c r="AO44" s="133">
        <v>0</v>
      </c>
      <c r="AP44" s="133">
        <v>1</v>
      </c>
      <c r="AQ44" s="133">
        <v>0</v>
      </c>
      <c r="AR44" s="133"/>
      <c r="AS44" s="133"/>
      <c r="AT44" s="133"/>
      <c r="AU44" s="137"/>
      <c r="AV44" s="138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14"/>
    </row>
    <row r="45" spans="1:63" s="114" customFormat="1" ht="15.75">
      <c r="A45" s="412">
        <v>3</v>
      </c>
      <c r="B45" s="295" t="s">
        <v>136</v>
      </c>
      <c r="C45" s="307" t="s">
        <v>39</v>
      </c>
      <c r="D45" s="308">
        <v>911209</v>
      </c>
      <c r="E45" s="128" t="s">
        <v>106</v>
      </c>
      <c r="F45" s="129">
        <f>J45/G45</f>
        <v>2</v>
      </c>
      <c r="G45" s="128">
        <f t="shared" si="17"/>
        <v>13</v>
      </c>
      <c r="H45" s="128">
        <f t="shared" si="18"/>
        <v>12</v>
      </c>
      <c r="I45" s="128">
        <f t="shared" si="19"/>
        <v>14</v>
      </c>
      <c r="J45" s="130">
        <f>SUM(H45:I45)</f>
        <v>26</v>
      </c>
      <c r="K45" s="131">
        <f t="shared" si="20"/>
        <v>0</v>
      </c>
      <c r="L45" s="116"/>
      <c r="M45" s="116"/>
      <c r="N45" s="132">
        <v>0</v>
      </c>
      <c r="O45" s="133">
        <v>1</v>
      </c>
      <c r="P45" s="133">
        <v>1</v>
      </c>
      <c r="Q45" s="133">
        <v>1</v>
      </c>
      <c r="R45" s="133">
        <v>1</v>
      </c>
      <c r="S45" s="134">
        <v>2</v>
      </c>
      <c r="T45" s="135">
        <v>2</v>
      </c>
      <c r="U45" s="132">
        <v>1</v>
      </c>
      <c r="V45" s="133">
        <v>1</v>
      </c>
      <c r="W45" s="133">
        <v>2</v>
      </c>
      <c r="X45" s="133">
        <v>0</v>
      </c>
      <c r="Y45" s="133">
        <v>0</v>
      </c>
      <c r="Z45" s="133">
        <v>0</v>
      </c>
      <c r="AA45" s="133"/>
      <c r="AB45" s="133"/>
      <c r="AC45" s="133"/>
      <c r="AD45" s="136"/>
      <c r="AE45" s="133">
        <v>0</v>
      </c>
      <c r="AF45" s="133">
        <v>2</v>
      </c>
      <c r="AG45" s="133">
        <v>1</v>
      </c>
      <c r="AH45" s="133">
        <v>0</v>
      </c>
      <c r="AI45" s="133">
        <v>0</v>
      </c>
      <c r="AJ45" s="133">
        <v>2</v>
      </c>
      <c r="AK45" s="133">
        <v>0</v>
      </c>
      <c r="AL45" s="133">
        <v>1</v>
      </c>
      <c r="AM45" s="133">
        <v>2</v>
      </c>
      <c r="AN45" s="133">
        <v>5</v>
      </c>
      <c r="AO45" s="133">
        <v>1</v>
      </c>
      <c r="AP45" s="133">
        <v>0</v>
      </c>
      <c r="AQ45" s="133">
        <v>0</v>
      </c>
      <c r="AR45" s="133"/>
      <c r="AS45" s="133"/>
      <c r="AT45" s="133"/>
      <c r="AU45" s="137"/>
      <c r="AV45" s="138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</row>
    <row r="46" spans="1:63" s="114" customFormat="1" ht="15.75">
      <c r="A46" s="412"/>
      <c r="B46" s="295" t="s">
        <v>68</v>
      </c>
      <c r="C46" s="307" t="s">
        <v>17</v>
      </c>
      <c r="D46" s="308">
        <v>920507</v>
      </c>
      <c r="E46" s="128" t="s">
        <v>106</v>
      </c>
      <c r="F46" s="129">
        <f>J46/G46</f>
        <v>5.142857142857143</v>
      </c>
      <c r="G46" s="128">
        <f t="shared" si="17"/>
        <v>7</v>
      </c>
      <c r="H46" s="128">
        <f t="shared" si="18"/>
        <v>23</v>
      </c>
      <c r="I46" s="128">
        <f t="shared" si="19"/>
        <v>13</v>
      </c>
      <c r="J46" s="130">
        <f>SUM(H46:I46)</f>
        <v>36</v>
      </c>
      <c r="K46" s="131">
        <f t="shared" si="20"/>
        <v>0</v>
      </c>
      <c r="L46" s="116"/>
      <c r="M46" s="116"/>
      <c r="N46" s="132"/>
      <c r="O46" s="133">
        <v>1</v>
      </c>
      <c r="P46" s="133"/>
      <c r="Q46" s="133">
        <v>3</v>
      </c>
      <c r="R46" s="133"/>
      <c r="S46" s="134">
        <v>3</v>
      </c>
      <c r="T46" s="135"/>
      <c r="U46" s="132">
        <v>4</v>
      </c>
      <c r="V46" s="133">
        <v>2</v>
      </c>
      <c r="W46" s="133">
        <v>4</v>
      </c>
      <c r="X46" s="133"/>
      <c r="Y46" s="133"/>
      <c r="Z46" s="133">
        <v>6</v>
      </c>
      <c r="AA46" s="133"/>
      <c r="AB46" s="133"/>
      <c r="AC46" s="133"/>
      <c r="AD46" s="136"/>
      <c r="AE46" s="133"/>
      <c r="AF46" s="133">
        <v>2</v>
      </c>
      <c r="AG46" s="133"/>
      <c r="AH46" s="133">
        <v>1</v>
      </c>
      <c r="AI46" s="133"/>
      <c r="AJ46" s="133">
        <v>5</v>
      </c>
      <c r="AK46" s="133"/>
      <c r="AL46" s="133">
        <v>0</v>
      </c>
      <c r="AM46" s="133">
        <v>4</v>
      </c>
      <c r="AN46" s="133">
        <v>1</v>
      </c>
      <c r="AO46" s="133"/>
      <c r="AP46" s="133"/>
      <c r="AQ46" s="133">
        <v>0</v>
      </c>
      <c r="AR46" s="133"/>
      <c r="AS46" s="133"/>
      <c r="AT46" s="133"/>
      <c r="AU46" s="137"/>
      <c r="AV46" s="138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</row>
    <row r="47" spans="1:63" s="114" customFormat="1" ht="15.75">
      <c r="A47" s="412">
        <v>10</v>
      </c>
      <c r="B47" s="295" t="s">
        <v>272</v>
      </c>
      <c r="C47" s="307" t="s">
        <v>17</v>
      </c>
      <c r="D47" s="308">
        <v>900425</v>
      </c>
      <c r="E47" s="128" t="s">
        <v>106</v>
      </c>
      <c r="F47" s="129">
        <f>J47/G47</f>
        <v>1.1538461538461537</v>
      </c>
      <c r="G47" s="128">
        <f t="shared" si="17"/>
        <v>13</v>
      </c>
      <c r="H47" s="128">
        <f t="shared" si="18"/>
        <v>9</v>
      </c>
      <c r="I47" s="128">
        <f t="shared" si="19"/>
        <v>6</v>
      </c>
      <c r="J47" s="130">
        <f>SUM(H47:I47)</f>
        <v>15</v>
      </c>
      <c r="K47" s="131">
        <f t="shared" si="20"/>
        <v>0</v>
      </c>
      <c r="L47" s="141"/>
      <c r="M47" s="141"/>
      <c r="N47" s="132">
        <v>0</v>
      </c>
      <c r="O47" s="133">
        <v>0</v>
      </c>
      <c r="P47" s="133">
        <v>0</v>
      </c>
      <c r="Q47" s="133">
        <v>1</v>
      </c>
      <c r="R47" s="133">
        <v>2</v>
      </c>
      <c r="S47" s="134">
        <v>0</v>
      </c>
      <c r="T47" s="135">
        <v>2</v>
      </c>
      <c r="U47" s="132">
        <v>0</v>
      </c>
      <c r="V47" s="133">
        <v>0</v>
      </c>
      <c r="W47" s="133">
        <v>0</v>
      </c>
      <c r="X47" s="133">
        <v>2</v>
      </c>
      <c r="Y47" s="133">
        <v>2</v>
      </c>
      <c r="Z47" s="133">
        <v>0</v>
      </c>
      <c r="AA47" s="133"/>
      <c r="AB47" s="133"/>
      <c r="AC47" s="133"/>
      <c r="AD47" s="136"/>
      <c r="AE47" s="133">
        <v>0</v>
      </c>
      <c r="AF47" s="133">
        <v>0</v>
      </c>
      <c r="AG47" s="133">
        <v>0</v>
      </c>
      <c r="AH47" s="133">
        <v>1</v>
      </c>
      <c r="AI47" s="133">
        <v>1</v>
      </c>
      <c r="AJ47" s="133">
        <v>1</v>
      </c>
      <c r="AK47" s="133">
        <v>1</v>
      </c>
      <c r="AL47" s="133">
        <v>0</v>
      </c>
      <c r="AM47" s="133">
        <v>0</v>
      </c>
      <c r="AN47" s="133">
        <v>1</v>
      </c>
      <c r="AO47" s="133">
        <v>0</v>
      </c>
      <c r="AP47" s="133">
        <v>0</v>
      </c>
      <c r="AQ47" s="133">
        <v>1</v>
      </c>
      <c r="AR47" s="133"/>
      <c r="AS47" s="133"/>
      <c r="AT47" s="133"/>
      <c r="AU47" s="142"/>
      <c r="AV47" s="143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114" customFormat="1" ht="15.75">
      <c r="A48" s="412">
        <v>22</v>
      </c>
      <c r="B48" s="295" t="s">
        <v>273</v>
      </c>
      <c r="C48" s="307" t="s">
        <v>94</v>
      </c>
      <c r="D48" s="308">
        <v>910521</v>
      </c>
      <c r="E48" s="128" t="s">
        <v>106</v>
      </c>
      <c r="F48" s="129">
        <f>J48/G48</f>
        <v>2.1538461538461537</v>
      </c>
      <c r="G48" s="128">
        <f t="shared" si="17"/>
        <v>13</v>
      </c>
      <c r="H48" s="128">
        <f t="shared" si="18"/>
        <v>14</v>
      </c>
      <c r="I48" s="128">
        <f t="shared" si="19"/>
        <v>14</v>
      </c>
      <c r="J48" s="130">
        <f>SUM(H48:I48)</f>
        <v>28</v>
      </c>
      <c r="K48" s="131">
        <f t="shared" si="20"/>
        <v>0</v>
      </c>
      <c r="L48" s="116"/>
      <c r="M48" s="116"/>
      <c r="N48" s="132">
        <v>0</v>
      </c>
      <c r="O48" s="133">
        <v>2</v>
      </c>
      <c r="P48" s="133">
        <v>0</v>
      </c>
      <c r="Q48" s="133">
        <v>2</v>
      </c>
      <c r="R48" s="133">
        <v>0</v>
      </c>
      <c r="S48" s="134">
        <v>5</v>
      </c>
      <c r="T48" s="135">
        <v>1</v>
      </c>
      <c r="U48" s="132">
        <v>0</v>
      </c>
      <c r="V48" s="133">
        <v>3</v>
      </c>
      <c r="W48" s="133">
        <v>0</v>
      </c>
      <c r="X48" s="133">
        <v>1</v>
      </c>
      <c r="Y48" s="133">
        <v>0</v>
      </c>
      <c r="Z48" s="133">
        <v>0</v>
      </c>
      <c r="AA48" s="133"/>
      <c r="AB48" s="133"/>
      <c r="AC48" s="133"/>
      <c r="AD48" s="136"/>
      <c r="AE48" s="133">
        <v>1</v>
      </c>
      <c r="AF48" s="133">
        <v>0</v>
      </c>
      <c r="AG48" s="133">
        <v>1</v>
      </c>
      <c r="AH48" s="133">
        <v>0</v>
      </c>
      <c r="AI48" s="133">
        <v>1</v>
      </c>
      <c r="AJ48" s="133">
        <v>1</v>
      </c>
      <c r="AK48" s="133">
        <v>1</v>
      </c>
      <c r="AL48" s="133">
        <v>1</v>
      </c>
      <c r="AM48" s="133">
        <v>2</v>
      </c>
      <c r="AN48" s="133">
        <v>1</v>
      </c>
      <c r="AO48" s="133">
        <v>1</v>
      </c>
      <c r="AP48" s="133">
        <v>3</v>
      </c>
      <c r="AQ48" s="133">
        <v>1</v>
      </c>
      <c r="AR48" s="133"/>
      <c r="AS48" s="133"/>
      <c r="AT48" s="133"/>
      <c r="AU48" s="137"/>
      <c r="AV48" s="138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</row>
    <row r="49" spans="1:63" s="114" customFormat="1" ht="15.75">
      <c r="A49" s="412">
        <v>33</v>
      </c>
      <c r="B49" s="295" t="s">
        <v>270</v>
      </c>
      <c r="C49" s="307" t="s">
        <v>107</v>
      </c>
      <c r="D49" s="308">
        <v>920601</v>
      </c>
      <c r="E49" s="128" t="s">
        <v>106</v>
      </c>
      <c r="F49" s="129">
        <f aca="true" t="shared" si="21" ref="F49:F56">J49/G49</f>
        <v>1.5833333333333333</v>
      </c>
      <c r="G49" s="128">
        <f t="shared" si="17"/>
        <v>12</v>
      </c>
      <c r="H49" s="128">
        <f t="shared" si="18"/>
        <v>13</v>
      </c>
      <c r="I49" s="128">
        <f t="shared" si="19"/>
        <v>6</v>
      </c>
      <c r="J49" s="130">
        <f aca="true" t="shared" si="22" ref="J49:J56">SUM(H49:I49)</f>
        <v>19</v>
      </c>
      <c r="K49" s="131">
        <f t="shared" si="20"/>
        <v>0</v>
      </c>
      <c r="L49" s="116"/>
      <c r="M49" s="116"/>
      <c r="N49" s="132">
        <v>0</v>
      </c>
      <c r="O49" s="133">
        <v>1</v>
      </c>
      <c r="P49" s="133">
        <v>1</v>
      </c>
      <c r="Q49" s="133">
        <v>0</v>
      </c>
      <c r="R49" s="133">
        <v>1</v>
      </c>
      <c r="S49" s="134">
        <v>4</v>
      </c>
      <c r="T49" s="135">
        <v>1</v>
      </c>
      <c r="U49" s="132">
        <v>1</v>
      </c>
      <c r="V49" s="133">
        <v>1</v>
      </c>
      <c r="W49" s="133">
        <v>2</v>
      </c>
      <c r="X49" s="133">
        <v>1</v>
      </c>
      <c r="Y49" s="133">
        <v>0</v>
      </c>
      <c r="Z49" s="133"/>
      <c r="AA49" s="133"/>
      <c r="AB49" s="133"/>
      <c r="AC49" s="133"/>
      <c r="AD49" s="136"/>
      <c r="AE49" s="133">
        <v>0</v>
      </c>
      <c r="AF49" s="133">
        <v>0</v>
      </c>
      <c r="AG49" s="133">
        <v>2</v>
      </c>
      <c r="AH49" s="133">
        <v>0</v>
      </c>
      <c r="AI49" s="133">
        <v>2</v>
      </c>
      <c r="AJ49" s="133">
        <v>0</v>
      </c>
      <c r="AK49" s="133">
        <v>0</v>
      </c>
      <c r="AL49" s="133">
        <v>1</v>
      </c>
      <c r="AM49" s="133">
        <v>0</v>
      </c>
      <c r="AN49" s="133">
        <v>0</v>
      </c>
      <c r="AO49" s="133">
        <v>0</v>
      </c>
      <c r="AP49" s="133">
        <v>1</v>
      </c>
      <c r="AQ49" s="133"/>
      <c r="AR49" s="133"/>
      <c r="AS49" s="133"/>
      <c r="AT49" s="133"/>
      <c r="AU49" s="137"/>
      <c r="AV49" s="138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</row>
    <row r="50" spans="1:63" s="114" customFormat="1" ht="15.75">
      <c r="A50" s="412">
        <v>4</v>
      </c>
      <c r="B50" s="295" t="s">
        <v>68</v>
      </c>
      <c r="C50" s="307" t="s">
        <v>77</v>
      </c>
      <c r="D50" s="309">
        <v>890917</v>
      </c>
      <c r="E50" s="128" t="s">
        <v>106</v>
      </c>
      <c r="F50" s="129">
        <f t="shared" si="21"/>
        <v>1.1538461538461537</v>
      </c>
      <c r="G50" s="128">
        <f t="shared" si="17"/>
        <v>13</v>
      </c>
      <c r="H50" s="128">
        <f t="shared" si="18"/>
        <v>4</v>
      </c>
      <c r="I50" s="128">
        <f t="shared" si="19"/>
        <v>11</v>
      </c>
      <c r="J50" s="130">
        <f t="shared" si="22"/>
        <v>15</v>
      </c>
      <c r="K50" s="131">
        <f t="shared" si="20"/>
        <v>0</v>
      </c>
      <c r="L50" s="116"/>
      <c r="M50" s="116"/>
      <c r="N50" s="132">
        <v>1</v>
      </c>
      <c r="O50" s="133">
        <v>1</v>
      </c>
      <c r="P50" s="133">
        <v>0</v>
      </c>
      <c r="Q50" s="133">
        <v>0</v>
      </c>
      <c r="R50" s="133">
        <v>2</v>
      </c>
      <c r="S50" s="134">
        <v>0</v>
      </c>
      <c r="T50" s="135">
        <v>0</v>
      </c>
      <c r="U50" s="132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/>
      <c r="AB50" s="133"/>
      <c r="AC50" s="133"/>
      <c r="AD50" s="136"/>
      <c r="AE50" s="133">
        <v>0</v>
      </c>
      <c r="AF50" s="133">
        <v>1</v>
      </c>
      <c r="AG50" s="133">
        <v>0</v>
      </c>
      <c r="AH50" s="133">
        <v>1</v>
      </c>
      <c r="AI50" s="133">
        <v>1</v>
      </c>
      <c r="AJ50" s="133">
        <v>0</v>
      </c>
      <c r="AK50" s="133">
        <v>1</v>
      </c>
      <c r="AL50" s="133">
        <v>1</v>
      </c>
      <c r="AM50" s="133">
        <v>2</v>
      </c>
      <c r="AN50" s="133">
        <v>1</v>
      </c>
      <c r="AO50" s="133">
        <v>2</v>
      </c>
      <c r="AP50" s="133">
        <v>0</v>
      </c>
      <c r="AQ50" s="133">
        <v>1</v>
      </c>
      <c r="AR50" s="133"/>
      <c r="AS50" s="133"/>
      <c r="AT50" s="133"/>
      <c r="AU50" s="137"/>
      <c r="AV50" s="138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</row>
    <row r="51" spans="1:64" s="114" customFormat="1" ht="15.75">
      <c r="A51" s="412">
        <v>55</v>
      </c>
      <c r="B51" s="295" t="s">
        <v>108</v>
      </c>
      <c r="C51" s="307" t="s">
        <v>30</v>
      </c>
      <c r="D51" s="308">
        <v>880722</v>
      </c>
      <c r="E51" s="128" t="s">
        <v>106</v>
      </c>
      <c r="F51" s="129">
        <f t="shared" si="21"/>
        <v>1.125</v>
      </c>
      <c r="G51" s="128">
        <f t="shared" si="17"/>
        <v>8</v>
      </c>
      <c r="H51" s="128">
        <f t="shared" si="18"/>
        <v>3</v>
      </c>
      <c r="I51" s="128">
        <f t="shared" si="19"/>
        <v>6</v>
      </c>
      <c r="J51" s="130">
        <f t="shared" si="22"/>
        <v>9</v>
      </c>
      <c r="K51" s="131">
        <f t="shared" si="20"/>
        <v>0</v>
      </c>
      <c r="L51" s="116"/>
      <c r="M51" s="116"/>
      <c r="N51" s="132">
        <v>0</v>
      </c>
      <c r="O51" s="133">
        <v>0</v>
      </c>
      <c r="P51" s="133"/>
      <c r="Q51" s="133"/>
      <c r="R51" s="133">
        <v>2</v>
      </c>
      <c r="S51" s="134"/>
      <c r="T51" s="135">
        <v>0</v>
      </c>
      <c r="U51" s="132">
        <v>0</v>
      </c>
      <c r="V51" s="133">
        <v>0</v>
      </c>
      <c r="W51" s="133"/>
      <c r="X51" s="133">
        <v>0</v>
      </c>
      <c r="Y51" s="133">
        <v>1</v>
      </c>
      <c r="Z51" s="133"/>
      <c r="AA51" s="133"/>
      <c r="AB51" s="133"/>
      <c r="AC51" s="133"/>
      <c r="AD51" s="136"/>
      <c r="AE51" s="133">
        <v>1</v>
      </c>
      <c r="AF51" s="133">
        <v>2</v>
      </c>
      <c r="AG51" s="133"/>
      <c r="AH51" s="133"/>
      <c r="AI51" s="133">
        <v>2</v>
      </c>
      <c r="AJ51" s="133"/>
      <c r="AK51" s="133">
        <v>1</v>
      </c>
      <c r="AL51" s="133">
        <v>0</v>
      </c>
      <c r="AM51" s="133">
        <v>0</v>
      </c>
      <c r="AN51" s="133"/>
      <c r="AO51" s="133">
        <v>0</v>
      </c>
      <c r="AP51" s="133">
        <v>0</v>
      </c>
      <c r="AQ51" s="133"/>
      <c r="AR51" s="133"/>
      <c r="AS51" s="133"/>
      <c r="AT51" s="133"/>
      <c r="AU51" s="137"/>
      <c r="AV51" s="138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40"/>
    </row>
    <row r="52" spans="1:64" s="140" customFormat="1" ht="15.75">
      <c r="A52" s="412"/>
      <c r="B52" s="295" t="s">
        <v>274</v>
      </c>
      <c r="C52" s="307" t="s">
        <v>85</v>
      </c>
      <c r="D52" s="308">
        <v>940120</v>
      </c>
      <c r="E52" s="128" t="s">
        <v>106</v>
      </c>
      <c r="F52" s="129">
        <f t="shared" si="21"/>
        <v>0</v>
      </c>
      <c r="G52" s="128">
        <f t="shared" si="17"/>
        <v>1</v>
      </c>
      <c r="H52" s="128">
        <f t="shared" si="18"/>
        <v>0</v>
      </c>
      <c r="I52" s="128">
        <f t="shared" si="19"/>
        <v>0</v>
      </c>
      <c r="J52" s="130">
        <f t="shared" si="22"/>
        <v>0</v>
      </c>
      <c r="K52" s="131">
        <f t="shared" si="20"/>
        <v>0</v>
      </c>
      <c r="L52" s="116"/>
      <c r="M52" s="116"/>
      <c r="N52" s="132"/>
      <c r="O52" s="133"/>
      <c r="P52" s="133"/>
      <c r="Q52" s="133"/>
      <c r="R52" s="133"/>
      <c r="S52" s="134"/>
      <c r="T52" s="135">
        <v>0</v>
      </c>
      <c r="U52" s="132"/>
      <c r="V52" s="133"/>
      <c r="W52" s="133"/>
      <c r="X52" s="133"/>
      <c r="Y52" s="133"/>
      <c r="Z52" s="133"/>
      <c r="AA52" s="133"/>
      <c r="AB52" s="133"/>
      <c r="AC52" s="133"/>
      <c r="AD52" s="136"/>
      <c r="AE52" s="133"/>
      <c r="AF52" s="133"/>
      <c r="AG52" s="133"/>
      <c r="AH52" s="133"/>
      <c r="AI52" s="133"/>
      <c r="AJ52" s="133"/>
      <c r="AK52" s="133">
        <v>0</v>
      </c>
      <c r="AL52" s="133"/>
      <c r="AM52" s="133"/>
      <c r="AN52" s="133"/>
      <c r="AO52" s="133"/>
      <c r="AP52" s="133"/>
      <c r="AQ52" s="133"/>
      <c r="AR52" s="133"/>
      <c r="AS52" s="133"/>
      <c r="AT52" s="133"/>
      <c r="AU52" s="137"/>
      <c r="AV52" s="138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37"/>
    </row>
    <row r="53" spans="1:63" s="37" customFormat="1" ht="15.75">
      <c r="A53" s="412">
        <v>60</v>
      </c>
      <c r="B53" s="295" t="s">
        <v>275</v>
      </c>
      <c r="C53" s="307" t="s">
        <v>23</v>
      </c>
      <c r="D53" s="309">
        <v>940912</v>
      </c>
      <c r="E53" s="128" t="s">
        <v>106</v>
      </c>
      <c r="F53" s="129">
        <f t="shared" si="21"/>
        <v>2.3846153846153846</v>
      </c>
      <c r="G53" s="128">
        <f t="shared" si="17"/>
        <v>13</v>
      </c>
      <c r="H53" s="128">
        <f t="shared" si="18"/>
        <v>16</v>
      </c>
      <c r="I53" s="128">
        <f t="shared" si="19"/>
        <v>15</v>
      </c>
      <c r="J53" s="130">
        <f t="shared" si="22"/>
        <v>31</v>
      </c>
      <c r="K53" s="131">
        <f t="shared" si="20"/>
        <v>0</v>
      </c>
      <c r="L53" s="116"/>
      <c r="M53" s="116"/>
      <c r="N53" s="132">
        <v>3</v>
      </c>
      <c r="O53" s="133">
        <v>2</v>
      </c>
      <c r="P53" s="133">
        <v>4</v>
      </c>
      <c r="Q53" s="133">
        <v>0</v>
      </c>
      <c r="R53" s="133">
        <v>0</v>
      </c>
      <c r="S53" s="134">
        <v>0</v>
      </c>
      <c r="T53" s="135">
        <v>0</v>
      </c>
      <c r="U53" s="132">
        <v>0</v>
      </c>
      <c r="V53" s="133">
        <v>1</v>
      </c>
      <c r="W53" s="133">
        <v>3</v>
      </c>
      <c r="X53" s="133">
        <v>1</v>
      </c>
      <c r="Y53" s="133">
        <v>2</v>
      </c>
      <c r="Z53" s="133">
        <v>0</v>
      </c>
      <c r="AA53" s="133"/>
      <c r="AB53" s="133"/>
      <c r="AC53" s="133"/>
      <c r="AD53" s="136"/>
      <c r="AE53" s="133">
        <v>0</v>
      </c>
      <c r="AF53" s="133">
        <v>0</v>
      </c>
      <c r="AG53" s="133">
        <v>0</v>
      </c>
      <c r="AH53" s="133">
        <v>2</v>
      </c>
      <c r="AI53" s="133">
        <v>2</v>
      </c>
      <c r="AJ53" s="133">
        <v>2</v>
      </c>
      <c r="AK53" s="133">
        <v>1</v>
      </c>
      <c r="AL53" s="133">
        <v>2</v>
      </c>
      <c r="AM53" s="133">
        <v>2</v>
      </c>
      <c r="AN53" s="133">
        <v>1</v>
      </c>
      <c r="AO53" s="133">
        <v>0</v>
      </c>
      <c r="AP53" s="133">
        <v>2</v>
      </c>
      <c r="AQ53" s="133">
        <v>1</v>
      </c>
      <c r="AR53" s="133"/>
      <c r="AS53" s="133"/>
      <c r="AT53" s="133"/>
      <c r="AU53" s="137"/>
      <c r="AV53" s="138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</row>
    <row r="54" spans="1:63" s="37" customFormat="1" ht="15.75">
      <c r="A54" s="412"/>
      <c r="B54" s="295" t="s">
        <v>272</v>
      </c>
      <c r="C54" s="307" t="s">
        <v>37</v>
      </c>
      <c r="D54" s="309"/>
      <c r="E54" s="128" t="s">
        <v>106</v>
      </c>
      <c r="F54" s="129">
        <f t="shared" si="21"/>
        <v>2</v>
      </c>
      <c r="G54" s="128">
        <f t="shared" si="17"/>
        <v>1</v>
      </c>
      <c r="H54" s="128">
        <f t="shared" si="18"/>
        <v>0</v>
      </c>
      <c r="I54" s="128">
        <f t="shared" si="19"/>
        <v>2</v>
      </c>
      <c r="J54" s="130">
        <f t="shared" si="22"/>
        <v>2</v>
      </c>
      <c r="K54" s="131">
        <f t="shared" si="20"/>
        <v>0</v>
      </c>
      <c r="L54" s="116"/>
      <c r="M54" s="116"/>
      <c r="N54" s="132"/>
      <c r="O54" s="133"/>
      <c r="P54" s="133">
        <v>0</v>
      </c>
      <c r="Q54" s="133"/>
      <c r="R54" s="133"/>
      <c r="S54" s="134"/>
      <c r="T54" s="135"/>
      <c r="U54" s="132"/>
      <c r="V54" s="133"/>
      <c r="W54" s="133"/>
      <c r="X54" s="133"/>
      <c r="Y54" s="133"/>
      <c r="Z54" s="133"/>
      <c r="AA54" s="133"/>
      <c r="AB54" s="133"/>
      <c r="AC54" s="133"/>
      <c r="AD54" s="136"/>
      <c r="AE54" s="133"/>
      <c r="AF54" s="133"/>
      <c r="AG54" s="133">
        <v>2</v>
      </c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7"/>
      <c r="AV54" s="138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</row>
    <row r="55" spans="1:63" s="37" customFormat="1" ht="15.75">
      <c r="A55" s="412"/>
      <c r="B55" s="295" t="s">
        <v>68</v>
      </c>
      <c r="C55" s="307" t="s">
        <v>394</v>
      </c>
      <c r="D55" s="309"/>
      <c r="E55" s="128" t="s">
        <v>576</v>
      </c>
      <c r="F55" s="129">
        <f t="shared" si="21"/>
        <v>0</v>
      </c>
      <c r="G55" s="128">
        <f t="shared" si="17"/>
        <v>1</v>
      </c>
      <c r="H55" s="128">
        <f t="shared" si="18"/>
        <v>0</v>
      </c>
      <c r="I55" s="128">
        <f t="shared" si="19"/>
        <v>0</v>
      </c>
      <c r="J55" s="130">
        <f t="shared" si="22"/>
        <v>0</v>
      </c>
      <c r="K55" s="131">
        <f t="shared" si="20"/>
        <v>0</v>
      </c>
      <c r="L55" s="116"/>
      <c r="M55" s="116"/>
      <c r="N55" s="132"/>
      <c r="O55" s="133"/>
      <c r="P55" s="133"/>
      <c r="Q55" s="133"/>
      <c r="R55" s="133"/>
      <c r="S55" s="134"/>
      <c r="T55" s="135"/>
      <c r="U55" s="132"/>
      <c r="V55" s="133"/>
      <c r="W55" s="133"/>
      <c r="X55" s="133">
        <v>0</v>
      </c>
      <c r="Y55" s="133"/>
      <c r="Z55" s="133"/>
      <c r="AA55" s="133"/>
      <c r="AB55" s="133"/>
      <c r="AC55" s="133"/>
      <c r="AD55" s="136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>
        <v>0</v>
      </c>
      <c r="AP55" s="133"/>
      <c r="AQ55" s="133"/>
      <c r="AR55" s="133"/>
      <c r="AS55" s="133"/>
      <c r="AT55" s="133"/>
      <c r="AU55" s="137"/>
      <c r="AV55" s="138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</row>
    <row r="56" spans="1:63" s="37" customFormat="1" ht="15.75">
      <c r="A56" s="416"/>
      <c r="B56" s="285"/>
      <c r="C56" s="285"/>
      <c r="D56" s="310"/>
      <c r="E56" s="128" t="s">
        <v>106</v>
      </c>
      <c r="F56" s="129" t="e">
        <f t="shared" si="21"/>
        <v>#DIV/0!</v>
      </c>
      <c r="G56" s="128">
        <f t="shared" si="17"/>
        <v>0</v>
      </c>
      <c r="H56" s="128">
        <f t="shared" si="18"/>
        <v>0</v>
      </c>
      <c r="I56" s="128">
        <f t="shared" si="19"/>
        <v>0</v>
      </c>
      <c r="J56" s="130">
        <f t="shared" si="22"/>
        <v>0</v>
      </c>
      <c r="K56" s="131">
        <f t="shared" si="20"/>
        <v>0</v>
      </c>
      <c r="L56" s="116"/>
      <c r="M56" s="116"/>
      <c r="N56" s="132"/>
      <c r="O56" s="133"/>
      <c r="P56" s="133"/>
      <c r="Q56" s="133"/>
      <c r="R56" s="133"/>
      <c r="S56" s="134"/>
      <c r="T56" s="135"/>
      <c r="U56" s="132"/>
      <c r="V56" s="133"/>
      <c r="W56" s="133"/>
      <c r="X56" s="133"/>
      <c r="Y56" s="133"/>
      <c r="Z56" s="133"/>
      <c r="AA56" s="133"/>
      <c r="AB56" s="133"/>
      <c r="AC56" s="133"/>
      <c r="AD56" s="136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7"/>
      <c r="AV56" s="138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</row>
    <row r="57" spans="1:63" s="114" customFormat="1" ht="15.75">
      <c r="A57" s="178"/>
      <c r="B57" s="198" t="s">
        <v>128</v>
      </c>
      <c r="C57" s="198" t="s">
        <v>17</v>
      </c>
      <c r="D57" s="165"/>
      <c r="E57" s="156" t="s">
        <v>174</v>
      </c>
      <c r="F57" s="129">
        <f>J57/G57</f>
        <v>5.769230769230769</v>
      </c>
      <c r="G57" s="156">
        <f t="shared" si="17"/>
        <v>13</v>
      </c>
      <c r="H57" s="156">
        <f t="shared" si="18"/>
        <v>75</v>
      </c>
      <c r="I57" s="156">
        <f t="shared" si="19"/>
        <v>1</v>
      </c>
      <c r="J57" s="157">
        <f>SUM(H57:I57)-1</f>
        <v>75</v>
      </c>
      <c r="K57" s="158">
        <f t="shared" si="20"/>
        <v>0</v>
      </c>
      <c r="L57" s="150"/>
      <c r="M57" s="150"/>
      <c r="N57" s="159">
        <v>5</v>
      </c>
      <c r="O57" s="135">
        <v>7</v>
      </c>
      <c r="P57" s="135">
        <v>9</v>
      </c>
      <c r="Q57" s="135">
        <v>9</v>
      </c>
      <c r="R57" s="135">
        <v>5</v>
      </c>
      <c r="S57" s="160">
        <v>6</v>
      </c>
      <c r="T57" s="135">
        <v>6</v>
      </c>
      <c r="U57" s="159">
        <v>6</v>
      </c>
      <c r="V57" s="135">
        <v>6</v>
      </c>
      <c r="W57" s="135">
        <v>2</v>
      </c>
      <c r="X57" s="135">
        <v>3</v>
      </c>
      <c r="Y57" s="135">
        <v>6</v>
      </c>
      <c r="Z57" s="135">
        <v>5</v>
      </c>
      <c r="AA57" s="135"/>
      <c r="AB57" s="135"/>
      <c r="AC57" s="135"/>
      <c r="AD57" s="135"/>
      <c r="AE57" s="135"/>
      <c r="AF57" s="135"/>
      <c r="AG57" s="135"/>
      <c r="AH57" s="135"/>
      <c r="AI57" s="135">
        <v>1</v>
      </c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61"/>
      <c r="AV57" s="162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</row>
    <row r="58" spans="1:63" s="114" customFormat="1" ht="15.75">
      <c r="A58" s="178"/>
      <c r="B58" s="167"/>
      <c r="C58" s="167"/>
      <c r="D58" s="165"/>
      <c r="E58" s="156" t="s">
        <v>174</v>
      </c>
      <c r="F58" s="129" t="e">
        <f>J58/G58</f>
        <v>#DIV/0!</v>
      </c>
      <c r="G58" s="156">
        <f t="shared" si="17"/>
        <v>0</v>
      </c>
      <c r="H58" s="156">
        <f t="shared" si="18"/>
        <v>0</v>
      </c>
      <c r="I58" s="156">
        <f t="shared" si="19"/>
        <v>0</v>
      </c>
      <c r="J58" s="157">
        <f>SUM(H58:I58)</f>
        <v>0</v>
      </c>
      <c r="K58" s="158">
        <f t="shared" si="20"/>
        <v>0</v>
      </c>
      <c r="L58" s="150"/>
      <c r="M58" s="150"/>
      <c r="N58" s="159"/>
      <c r="O58" s="135"/>
      <c r="P58" s="135"/>
      <c r="Q58" s="135"/>
      <c r="R58" s="135"/>
      <c r="S58" s="160"/>
      <c r="T58" s="135"/>
      <c r="U58" s="159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61"/>
      <c r="AV58" s="162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</row>
    <row r="59" spans="1:64" s="114" customFormat="1" ht="15.75">
      <c r="A59" s="178"/>
      <c r="B59" s="167"/>
      <c r="C59" s="167"/>
      <c r="D59" s="165"/>
      <c r="E59" s="156" t="s">
        <v>174</v>
      </c>
      <c r="F59" s="129" t="e">
        <f>J59/G59</f>
        <v>#DIV/0!</v>
      </c>
      <c r="G59" s="156">
        <f t="shared" si="17"/>
        <v>0</v>
      </c>
      <c r="H59" s="156">
        <f t="shared" si="18"/>
        <v>0</v>
      </c>
      <c r="I59" s="156">
        <f t="shared" si="19"/>
        <v>0</v>
      </c>
      <c r="J59" s="157">
        <f>SUM(H59:I59)</f>
        <v>0</v>
      </c>
      <c r="K59" s="158">
        <f t="shared" si="20"/>
        <v>0</v>
      </c>
      <c r="L59" s="150"/>
      <c r="M59" s="150"/>
      <c r="N59" s="159"/>
      <c r="O59" s="135"/>
      <c r="P59" s="135"/>
      <c r="Q59" s="135"/>
      <c r="R59" s="135"/>
      <c r="S59" s="160"/>
      <c r="T59" s="135"/>
      <c r="U59" s="159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61"/>
      <c r="AV59" s="162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40"/>
    </row>
    <row r="60" spans="1:64" s="140" customFormat="1" ht="15.75">
      <c r="A60" s="410" t="s">
        <v>193</v>
      </c>
      <c r="B60" s="114">
        <v>4</v>
      </c>
      <c r="C60" s="114"/>
      <c r="D60" s="115"/>
      <c r="E60" s="116"/>
      <c r="F60" s="117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 t="s">
        <v>7</v>
      </c>
      <c r="R60" s="114" t="s">
        <v>109</v>
      </c>
      <c r="S60" s="114" t="s">
        <v>110</v>
      </c>
      <c r="T60" s="114" t="s">
        <v>111</v>
      </c>
      <c r="U60" s="114"/>
      <c r="V60" s="114"/>
      <c r="W60" s="114"/>
      <c r="X60" s="114"/>
      <c r="Y60" s="114"/>
      <c r="Z60" s="114"/>
      <c r="AA60" s="114"/>
      <c r="AB60" s="114"/>
      <c r="AC60" s="114"/>
      <c r="AD60" s="116"/>
      <c r="AE60" s="116"/>
      <c r="AF60" s="116"/>
      <c r="AG60" s="116"/>
      <c r="AH60" s="116"/>
      <c r="AI60" s="116"/>
      <c r="AJ60" s="116" t="s">
        <v>12</v>
      </c>
      <c r="AK60" s="116" t="s">
        <v>112</v>
      </c>
      <c r="AL60" s="116" t="s">
        <v>113</v>
      </c>
      <c r="AM60" s="116" t="s">
        <v>112</v>
      </c>
      <c r="AN60" s="116" t="s">
        <v>114</v>
      </c>
      <c r="AO60" s="118" t="s">
        <v>115</v>
      </c>
      <c r="AP60" s="118" t="s">
        <v>116</v>
      </c>
      <c r="AQ60" s="118" t="s">
        <v>117</v>
      </c>
      <c r="AR60" s="118" t="s">
        <v>115</v>
      </c>
      <c r="AS60" s="118"/>
      <c r="AT60" s="118"/>
      <c r="AU60" s="114"/>
      <c r="AV60" s="114"/>
      <c r="AW60" s="114"/>
      <c r="AX60" s="114" t="s">
        <v>118</v>
      </c>
      <c r="AY60" s="114" t="s">
        <v>119</v>
      </c>
      <c r="AZ60" s="114" t="s">
        <v>115</v>
      </c>
      <c r="BA60" s="114" t="s">
        <v>112</v>
      </c>
      <c r="BB60" s="114" t="s">
        <v>114</v>
      </c>
      <c r="BC60" s="114" t="s">
        <v>111</v>
      </c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114" customFormat="1" ht="15">
      <c r="A61" s="411"/>
      <c r="B61" s="119" t="s">
        <v>46</v>
      </c>
      <c r="C61" s="119" t="s">
        <v>47</v>
      </c>
      <c r="D61" s="120" t="s">
        <v>120</v>
      </c>
      <c r="E61" s="121" t="s">
        <v>121</v>
      </c>
      <c r="F61" s="122" t="s">
        <v>129</v>
      </c>
      <c r="G61" s="121" t="s">
        <v>122</v>
      </c>
      <c r="H61" s="121" t="s">
        <v>123</v>
      </c>
      <c r="I61" s="121" t="s">
        <v>124</v>
      </c>
      <c r="J61" s="121" t="s">
        <v>141</v>
      </c>
      <c r="K61" s="123" t="s">
        <v>125</v>
      </c>
      <c r="L61" s="124"/>
      <c r="M61" s="124"/>
      <c r="N61" s="125">
        <v>1</v>
      </c>
      <c r="O61" s="121">
        <v>2</v>
      </c>
      <c r="P61" s="121">
        <v>3</v>
      </c>
      <c r="Q61" s="121">
        <v>4</v>
      </c>
      <c r="R61" s="121">
        <v>5</v>
      </c>
      <c r="S61" s="123">
        <v>6</v>
      </c>
      <c r="T61" s="126">
        <v>7</v>
      </c>
      <c r="U61" s="125">
        <v>8</v>
      </c>
      <c r="V61" s="121">
        <v>9</v>
      </c>
      <c r="W61" s="121">
        <v>10</v>
      </c>
      <c r="X61" s="121">
        <v>11</v>
      </c>
      <c r="Y61" s="121">
        <v>12</v>
      </c>
      <c r="Z61" s="121">
        <v>13</v>
      </c>
      <c r="AA61" s="121">
        <v>14</v>
      </c>
      <c r="AB61" s="121">
        <v>15</v>
      </c>
      <c r="AC61" s="121">
        <v>16</v>
      </c>
      <c r="AD61" s="116"/>
      <c r="AE61" s="121">
        <v>1</v>
      </c>
      <c r="AF61" s="121">
        <v>2</v>
      </c>
      <c r="AG61" s="121">
        <v>3</v>
      </c>
      <c r="AH61" s="121">
        <v>4</v>
      </c>
      <c r="AI61" s="121">
        <v>5</v>
      </c>
      <c r="AJ61" s="121">
        <v>6</v>
      </c>
      <c r="AK61" s="121">
        <v>7</v>
      </c>
      <c r="AL61" s="121">
        <v>8</v>
      </c>
      <c r="AM61" s="121">
        <v>9</v>
      </c>
      <c r="AN61" s="121">
        <v>10</v>
      </c>
      <c r="AO61" s="121">
        <v>11</v>
      </c>
      <c r="AP61" s="121">
        <v>12</v>
      </c>
      <c r="AQ61" s="121">
        <v>13</v>
      </c>
      <c r="AR61" s="121">
        <v>14</v>
      </c>
      <c r="AS61" s="121">
        <v>15</v>
      </c>
      <c r="AT61" s="121">
        <v>16</v>
      </c>
      <c r="AV61" s="121">
        <v>1</v>
      </c>
      <c r="AW61" s="121">
        <v>2</v>
      </c>
      <c r="AX61" s="121">
        <v>3</v>
      </c>
      <c r="AY61" s="121">
        <v>4</v>
      </c>
      <c r="AZ61" s="121">
        <v>5</v>
      </c>
      <c r="BA61" s="121">
        <v>6</v>
      </c>
      <c r="BB61" s="121">
        <v>7</v>
      </c>
      <c r="BC61" s="121">
        <v>8</v>
      </c>
      <c r="BD61" s="121">
        <v>9</v>
      </c>
      <c r="BE61" s="121">
        <v>10</v>
      </c>
      <c r="BF61" s="121">
        <v>11</v>
      </c>
      <c r="BG61" s="121">
        <v>12</v>
      </c>
      <c r="BH61" s="121">
        <v>13</v>
      </c>
      <c r="BI61" s="121">
        <v>14</v>
      </c>
      <c r="BJ61" s="121">
        <v>15</v>
      </c>
      <c r="BK61" s="121">
        <v>16</v>
      </c>
      <c r="BL61" s="37"/>
    </row>
    <row r="62" spans="1:64" s="114" customFormat="1" ht="15.75">
      <c r="A62" s="417">
        <v>15</v>
      </c>
      <c r="B62" s="235" t="s">
        <v>224</v>
      </c>
      <c r="C62" s="236" t="s">
        <v>57</v>
      </c>
      <c r="D62" s="237" t="s">
        <v>226</v>
      </c>
      <c r="E62" s="128" t="s">
        <v>361</v>
      </c>
      <c r="F62" s="129">
        <f>J62/G62</f>
        <v>0.7</v>
      </c>
      <c r="G62" s="128">
        <f aca="true" t="shared" si="23" ref="G62:G77">COUNT(N62:AC62)</f>
        <v>10</v>
      </c>
      <c r="H62" s="128">
        <f aca="true" t="shared" si="24" ref="H62:H77">SUM(N62:AC62)</f>
        <v>5</v>
      </c>
      <c r="I62" s="128">
        <f aca="true" t="shared" si="25" ref="I62:I77">SUM(AE62:AT62)</f>
        <v>2</v>
      </c>
      <c r="J62" s="130">
        <f>SUM(H62:I62)</f>
        <v>7</v>
      </c>
      <c r="K62" s="131">
        <f aca="true" t="shared" si="26" ref="K62:K77">SUM(AV62:BK62)</f>
        <v>0</v>
      </c>
      <c r="L62" s="116"/>
      <c r="M62" s="116"/>
      <c r="N62" s="132">
        <v>0</v>
      </c>
      <c r="O62" s="133"/>
      <c r="P62" s="133">
        <v>0</v>
      </c>
      <c r="Q62" s="133">
        <v>1</v>
      </c>
      <c r="R62" s="133">
        <v>1</v>
      </c>
      <c r="S62" s="134"/>
      <c r="T62" s="135">
        <v>0</v>
      </c>
      <c r="U62" s="132"/>
      <c r="V62" s="133">
        <v>1</v>
      </c>
      <c r="W62" s="133">
        <v>1</v>
      </c>
      <c r="X62" s="133">
        <v>0</v>
      </c>
      <c r="Y62" s="133">
        <v>1</v>
      </c>
      <c r="Z62" s="133">
        <v>0</v>
      </c>
      <c r="AA62" s="133"/>
      <c r="AB62" s="133"/>
      <c r="AC62" s="133"/>
      <c r="AD62" s="136"/>
      <c r="AE62" s="133">
        <v>0</v>
      </c>
      <c r="AF62" s="133"/>
      <c r="AG62" s="133">
        <v>0</v>
      </c>
      <c r="AH62" s="133">
        <v>0</v>
      </c>
      <c r="AI62" s="133">
        <v>0</v>
      </c>
      <c r="AJ62" s="133"/>
      <c r="AK62" s="133">
        <v>0</v>
      </c>
      <c r="AL62" s="133"/>
      <c r="AM62" s="133">
        <v>0</v>
      </c>
      <c r="AN62" s="133">
        <v>0</v>
      </c>
      <c r="AO62" s="133">
        <v>1</v>
      </c>
      <c r="AP62" s="133">
        <v>1</v>
      </c>
      <c r="AQ62" s="133">
        <v>0</v>
      </c>
      <c r="AR62" s="133"/>
      <c r="AS62" s="133"/>
      <c r="AT62" s="133"/>
      <c r="AU62" s="137"/>
      <c r="AV62" s="138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37"/>
    </row>
    <row r="63" spans="1:64" s="114" customFormat="1" ht="15.75">
      <c r="A63" s="417">
        <v>23</v>
      </c>
      <c r="B63" s="235" t="s">
        <v>224</v>
      </c>
      <c r="C63" s="236" t="s">
        <v>22</v>
      </c>
      <c r="D63" s="237" t="s">
        <v>227</v>
      </c>
      <c r="E63" s="128" t="s">
        <v>361</v>
      </c>
      <c r="F63" s="129">
        <f>J63/G63</f>
        <v>1.1</v>
      </c>
      <c r="G63" s="128">
        <f t="shared" si="23"/>
        <v>10</v>
      </c>
      <c r="H63" s="128">
        <f t="shared" si="24"/>
        <v>7</v>
      </c>
      <c r="I63" s="128">
        <f t="shared" si="25"/>
        <v>4</v>
      </c>
      <c r="J63" s="130">
        <f>SUM(H63:I63)</f>
        <v>11</v>
      </c>
      <c r="K63" s="131">
        <f t="shared" si="26"/>
        <v>25</v>
      </c>
      <c r="L63" s="116"/>
      <c r="M63" s="116"/>
      <c r="N63" s="132">
        <v>1</v>
      </c>
      <c r="O63" s="183"/>
      <c r="P63" s="133">
        <v>0</v>
      </c>
      <c r="Q63" s="133">
        <v>0</v>
      </c>
      <c r="R63" s="133">
        <v>1</v>
      </c>
      <c r="S63" s="134">
        <v>2</v>
      </c>
      <c r="T63" s="135">
        <v>0</v>
      </c>
      <c r="U63" s="132"/>
      <c r="V63" s="133"/>
      <c r="W63" s="133">
        <v>1</v>
      </c>
      <c r="X63" s="133">
        <v>1</v>
      </c>
      <c r="Y63" s="133">
        <v>1</v>
      </c>
      <c r="Z63" s="133">
        <v>0</v>
      </c>
      <c r="AA63" s="133"/>
      <c r="AB63" s="133"/>
      <c r="AC63" s="133"/>
      <c r="AD63" s="136"/>
      <c r="AE63" s="133">
        <v>0</v>
      </c>
      <c r="AF63" s="183"/>
      <c r="AG63" s="133">
        <v>0</v>
      </c>
      <c r="AH63" s="133">
        <v>0</v>
      </c>
      <c r="AI63" s="133">
        <v>1</v>
      </c>
      <c r="AJ63" s="133">
        <v>2</v>
      </c>
      <c r="AK63" s="133">
        <v>0</v>
      </c>
      <c r="AL63" s="133"/>
      <c r="AM63" s="133"/>
      <c r="AN63" s="133">
        <v>0</v>
      </c>
      <c r="AO63" s="133">
        <v>0</v>
      </c>
      <c r="AP63" s="133">
        <v>0</v>
      </c>
      <c r="AQ63" s="133">
        <v>1</v>
      </c>
      <c r="AR63" s="133"/>
      <c r="AS63" s="133"/>
      <c r="AT63" s="133"/>
      <c r="AU63" s="137"/>
      <c r="AV63" s="138">
        <v>25</v>
      </c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37"/>
    </row>
    <row r="64" spans="1:63" s="114" customFormat="1" ht="15.75">
      <c r="A64" s="417">
        <v>28</v>
      </c>
      <c r="B64" s="235" t="s">
        <v>224</v>
      </c>
      <c r="C64" s="236" t="s">
        <v>17</v>
      </c>
      <c r="D64" s="237" t="s">
        <v>228</v>
      </c>
      <c r="E64" s="128" t="s">
        <v>361</v>
      </c>
      <c r="F64" s="129">
        <f>J64/G64</f>
        <v>1.75</v>
      </c>
      <c r="G64" s="128">
        <f t="shared" si="23"/>
        <v>12</v>
      </c>
      <c r="H64" s="128">
        <f t="shared" si="24"/>
        <v>8</v>
      </c>
      <c r="I64" s="128">
        <f t="shared" si="25"/>
        <v>13</v>
      </c>
      <c r="J64" s="130">
        <f>SUM(H64:I64)</f>
        <v>21</v>
      </c>
      <c r="K64" s="131">
        <f t="shared" si="26"/>
        <v>0</v>
      </c>
      <c r="L64" s="116"/>
      <c r="M64" s="116"/>
      <c r="N64" s="132"/>
      <c r="O64" s="133">
        <v>0</v>
      </c>
      <c r="P64" s="133">
        <v>0</v>
      </c>
      <c r="Q64" s="133">
        <v>0</v>
      </c>
      <c r="R64" s="133">
        <v>0</v>
      </c>
      <c r="S64" s="134">
        <v>1</v>
      </c>
      <c r="T64" s="135">
        <v>2</v>
      </c>
      <c r="U64" s="132">
        <v>2</v>
      </c>
      <c r="V64" s="133">
        <v>0</v>
      </c>
      <c r="W64" s="133">
        <v>0</v>
      </c>
      <c r="X64" s="133">
        <v>0</v>
      </c>
      <c r="Y64" s="133">
        <v>1</v>
      </c>
      <c r="Z64" s="133">
        <v>2</v>
      </c>
      <c r="AA64" s="133"/>
      <c r="AB64" s="133"/>
      <c r="AC64" s="133"/>
      <c r="AD64" s="136"/>
      <c r="AE64" s="133"/>
      <c r="AF64" s="133">
        <v>3</v>
      </c>
      <c r="AG64" s="133">
        <v>0</v>
      </c>
      <c r="AH64" s="133">
        <v>0</v>
      </c>
      <c r="AI64" s="133">
        <v>0</v>
      </c>
      <c r="AJ64" s="133">
        <v>1</v>
      </c>
      <c r="AK64" s="133">
        <v>1</v>
      </c>
      <c r="AL64" s="133">
        <v>0</v>
      </c>
      <c r="AM64" s="133">
        <v>2</v>
      </c>
      <c r="AN64" s="133">
        <v>2</v>
      </c>
      <c r="AO64" s="133">
        <v>3</v>
      </c>
      <c r="AP64" s="133">
        <v>1</v>
      </c>
      <c r="AQ64" s="133">
        <v>0</v>
      </c>
      <c r="AR64" s="133"/>
      <c r="AS64" s="133"/>
      <c r="AT64" s="133"/>
      <c r="AU64" s="137"/>
      <c r="AV64" s="138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</row>
    <row r="65" spans="1:63" s="114" customFormat="1" ht="15.75">
      <c r="A65" s="417">
        <v>10</v>
      </c>
      <c r="B65" s="235" t="s">
        <v>59</v>
      </c>
      <c r="C65" s="236" t="s">
        <v>17</v>
      </c>
      <c r="D65" s="237" t="s">
        <v>229</v>
      </c>
      <c r="E65" s="128" t="s">
        <v>361</v>
      </c>
      <c r="F65" s="129">
        <f>J65/G65</f>
        <v>2</v>
      </c>
      <c r="G65" s="128">
        <f t="shared" si="23"/>
        <v>13</v>
      </c>
      <c r="H65" s="128">
        <f t="shared" si="24"/>
        <v>14</v>
      </c>
      <c r="I65" s="128">
        <f t="shared" si="25"/>
        <v>12</v>
      </c>
      <c r="J65" s="130">
        <f>SUM(H65:I65)</f>
        <v>26</v>
      </c>
      <c r="K65" s="131">
        <f t="shared" si="26"/>
        <v>0</v>
      </c>
      <c r="L65" s="141"/>
      <c r="M65" s="141"/>
      <c r="N65" s="132">
        <v>1</v>
      </c>
      <c r="O65" s="133">
        <v>0</v>
      </c>
      <c r="P65" s="133">
        <v>1</v>
      </c>
      <c r="Q65" s="133">
        <v>0</v>
      </c>
      <c r="R65" s="133">
        <v>1</v>
      </c>
      <c r="S65" s="134">
        <v>1</v>
      </c>
      <c r="T65" s="135">
        <v>0</v>
      </c>
      <c r="U65" s="132">
        <v>0</v>
      </c>
      <c r="V65" s="133">
        <v>2</v>
      </c>
      <c r="W65" s="133">
        <v>2</v>
      </c>
      <c r="X65" s="133">
        <v>2</v>
      </c>
      <c r="Y65" s="133">
        <v>2</v>
      </c>
      <c r="Z65" s="133">
        <v>2</v>
      </c>
      <c r="AA65" s="133"/>
      <c r="AB65" s="133"/>
      <c r="AC65" s="133"/>
      <c r="AD65" s="136"/>
      <c r="AE65" s="133">
        <v>2</v>
      </c>
      <c r="AF65" s="133">
        <v>0</v>
      </c>
      <c r="AG65" s="133">
        <v>1</v>
      </c>
      <c r="AH65" s="133">
        <v>2</v>
      </c>
      <c r="AI65" s="133">
        <v>1</v>
      </c>
      <c r="AJ65" s="133">
        <v>0</v>
      </c>
      <c r="AK65" s="133">
        <v>0</v>
      </c>
      <c r="AL65" s="133">
        <v>1</v>
      </c>
      <c r="AM65" s="133">
        <v>0</v>
      </c>
      <c r="AN65" s="133">
        <v>2</v>
      </c>
      <c r="AO65" s="133">
        <v>1</v>
      </c>
      <c r="AP65" s="133">
        <v>2</v>
      </c>
      <c r="AQ65" s="133">
        <v>0</v>
      </c>
      <c r="AR65" s="133"/>
      <c r="AS65" s="133"/>
      <c r="AT65" s="133"/>
      <c r="AU65" s="142"/>
      <c r="AV65" s="143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114" customFormat="1" ht="15.75">
      <c r="A66" s="417">
        <v>16</v>
      </c>
      <c r="B66" s="235" t="s">
        <v>62</v>
      </c>
      <c r="C66" s="236" t="s">
        <v>57</v>
      </c>
      <c r="D66" s="237" t="s">
        <v>230</v>
      </c>
      <c r="E66" s="128" t="s">
        <v>361</v>
      </c>
      <c r="F66" s="129" t="e">
        <f>J66/G66</f>
        <v>#DIV/0!</v>
      </c>
      <c r="G66" s="128">
        <f t="shared" si="23"/>
        <v>0</v>
      </c>
      <c r="H66" s="128">
        <f t="shared" si="24"/>
        <v>0</v>
      </c>
      <c r="I66" s="128">
        <f t="shared" si="25"/>
        <v>0</v>
      </c>
      <c r="J66" s="130">
        <f>SUM(H66:I66)</f>
        <v>0</v>
      </c>
      <c r="K66" s="131">
        <f t="shared" si="26"/>
        <v>0</v>
      </c>
      <c r="L66" s="116"/>
      <c r="M66" s="116"/>
      <c r="N66" s="132"/>
      <c r="O66" s="133"/>
      <c r="P66" s="133"/>
      <c r="Q66" s="133"/>
      <c r="R66" s="133"/>
      <c r="S66" s="134"/>
      <c r="T66" s="135"/>
      <c r="U66" s="132"/>
      <c r="V66" s="133"/>
      <c r="W66" s="133"/>
      <c r="X66" s="133"/>
      <c r="Y66" s="133"/>
      <c r="Z66" s="133"/>
      <c r="AA66" s="133"/>
      <c r="AB66" s="133"/>
      <c r="AC66" s="133"/>
      <c r="AD66" s="136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7"/>
      <c r="AV66" s="138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</row>
    <row r="67" spans="1:63" s="114" customFormat="1" ht="15.75">
      <c r="A67" s="417">
        <v>17</v>
      </c>
      <c r="B67" s="235" t="s">
        <v>231</v>
      </c>
      <c r="C67" s="236" t="s">
        <v>17</v>
      </c>
      <c r="D67" s="237" t="s">
        <v>232</v>
      </c>
      <c r="E67" s="128" t="s">
        <v>361</v>
      </c>
      <c r="F67" s="129">
        <f aca="true" t="shared" si="27" ref="F67:F74">J67/G67</f>
        <v>0.5</v>
      </c>
      <c r="G67" s="128">
        <f t="shared" si="23"/>
        <v>4</v>
      </c>
      <c r="H67" s="128">
        <f t="shared" si="24"/>
        <v>0</v>
      </c>
      <c r="I67" s="128">
        <f t="shared" si="25"/>
        <v>2</v>
      </c>
      <c r="J67" s="130">
        <f aca="true" t="shared" si="28" ref="J67:J74">SUM(H67:I67)</f>
        <v>2</v>
      </c>
      <c r="K67" s="131">
        <f t="shared" si="26"/>
        <v>0</v>
      </c>
      <c r="L67" s="116"/>
      <c r="M67" s="116"/>
      <c r="N67" s="132">
        <v>0</v>
      </c>
      <c r="O67" s="133"/>
      <c r="P67" s="133"/>
      <c r="Q67" s="133">
        <v>0</v>
      </c>
      <c r="R67" s="133">
        <v>0</v>
      </c>
      <c r="S67" s="134"/>
      <c r="T67" s="135"/>
      <c r="U67" s="132"/>
      <c r="V67" s="133">
        <v>0</v>
      </c>
      <c r="W67" s="133"/>
      <c r="X67" s="133"/>
      <c r="Y67" s="133"/>
      <c r="Z67" s="133"/>
      <c r="AA67" s="133"/>
      <c r="AB67" s="133"/>
      <c r="AC67" s="133"/>
      <c r="AD67" s="136"/>
      <c r="AE67" s="133">
        <v>1</v>
      </c>
      <c r="AF67" s="133"/>
      <c r="AG67" s="133"/>
      <c r="AH67" s="133">
        <v>1</v>
      </c>
      <c r="AI67" s="133">
        <v>0</v>
      </c>
      <c r="AJ67" s="133"/>
      <c r="AK67" s="133"/>
      <c r="AL67" s="133"/>
      <c r="AM67" s="133">
        <v>0</v>
      </c>
      <c r="AN67" s="133"/>
      <c r="AO67" s="133"/>
      <c r="AP67" s="133"/>
      <c r="AQ67" s="133"/>
      <c r="AR67" s="133"/>
      <c r="AS67" s="133"/>
      <c r="AT67" s="133"/>
      <c r="AU67" s="137"/>
      <c r="AV67" s="138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</row>
    <row r="68" spans="1:63" s="137" customFormat="1" ht="15.75">
      <c r="A68" s="417">
        <v>12</v>
      </c>
      <c r="B68" s="235" t="s">
        <v>63</v>
      </c>
      <c r="C68" s="236" t="s">
        <v>30</v>
      </c>
      <c r="D68" s="237" t="s">
        <v>233</v>
      </c>
      <c r="E68" s="128" t="s">
        <v>361</v>
      </c>
      <c r="F68" s="129">
        <f t="shared" si="27"/>
        <v>0.7142857142857143</v>
      </c>
      <c r="G68" s="128">
        <f t="shared" si="23"/>
        <v>7</v>
      </c>
      <c r="H68" s="128">
        <f t="shared" si="24"/>
        <v>3</v>
      </c>
      <c r="I68" s="128">
        <f t="shared" si="25"/>
        <v>2</v>
      </c>
      <c r="J68" s="130">
        <f t="shared" si="28"/>
        <v>5</v>
      </c>
      <c r="K68" s="131">
        <f t="shared" si="26"/>
        <v>0</v>
      </c>
      <c r="L68" s="116"/>
      <c r="M68" s="116"/>
      <c r="N68" s="132">
        <v>1</v>
      </c>
      <c r="O68" s="133">
        <v>0</v>
      </c>
      <c r="P68" s="133"/>
      <c r="Q68" s="133">
        <v>1</v>
      </c>
      <c r="R68" s="133">
        <v>0</v>
      </c>
      <c r="S68" s="134">
        <v>0</v>
      </c>
      <c r="T68" s="135"/>
      <c r="U68" s="132">
        <v>1</v>
      </c>
      <c r="V68" s="133"/>
      <c r="W68" s="133"/>
      <c r="X68" s="133"/>
      <c r="Y68" s="133">
        <v>0</v>
      </c>
      <c r="Z68" s="133"/>
      <c r="AA68" s="133"/>
      <c r="AB68" s="133"/>
      <c r="AC68" s="133"/>
      <c r="AD68" s="136"/>
      <c r="AE68" s="133">
        <v>0</v>
      </c>
      <c r="AF68" s="133">
        <v>0</v>
      </c>
      <c r="AG68" s="133"/>
      <c r="AH68" s="133">
        <v>0</v>
      </c>
      <c r="AI68" s="133">
        <v>0</v>
      </c>
      <c r="AJ68" s="133">
        <v>1</v>
      </c>
      <c r="AK68" s="133"/>
      <c r="AL68" s="133">
        <v>0</v>
      </c>
      <c r="AM68" s="133"/>
      <c r="AN68" s="133"/>
      <c r="AO68" s="133"/>
      <c r="AP68" s="133">
        <v>1</v>
      </c>
      <c r="AQ68" s="133"/>
      <c r="AR68" s="133"/>
      <c r="AS68" s="133"/>
      <c r="AT68" s="133"/>
      <c r="AV68" s="138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</row>
    <row r="69" spans="1:63" s="114" customFormat="1" ht="15.75">
      <c r="A69" s="417">
        <v>66</v>
      </c>
      <c r="B69" s="235" t="s">
        <v>234</v>
      </c>
      <c r="C69" s="236" t="s">
        <v>235</v>
      </c>
      <c r="D69" s="237" t="s">
        <v>236</v>
      </c>
      <c r="E69" s="128" t="s">
        <v>361</v>
      </c>
      <c r="F69" s="129">
        <f t="shared" si="27"/>
        <v>1.2857142857142858</v>
      </c>
      <c r="G69" s="128">
        <f t="shared" si="23"/>
        <v>7</v>
      </c>
      <c r="H69" s="128">
        <f t="shared" si="24"/>
        <v>8</v>
      </c>
      <c r="I69" s="128">
        <f t="shared" si="25"/>
        <v>1</v>
      </c>
      <c r="J69" s="130">
        <f t="shared" si="28"/>
        <v>9</v>
      </c>
      <c r="K69" s="131">
        <f t="shared" si="26"/>
        <v>0</v>
      </c>
      <c r="L69" s="116"/>
      <c r="M69" s="116"/>
      <c r="N69" s="132">
        <v>0</v>
      </c>
      <c r="O69" s="133">
        <v>3</v>
      </c>
      <c r="P69" s="133"/>
      <c r="Q69" s="133"/>
      <c r="R69" s="133"/>
      <c r="S69" s="134"/>
      <c r="T69" s="135">
        <v>1</v>
      </c>
      <c r="U69" s="132">
        <v>1</v>
      </c>
      <c r="V69" s="133">
        <v>1</v>
      </c>
      <c r="W69" s="133">
        <v>2</v>
      </c>
      <c r="X69" s="133"/>
      <c r="Y69" s="133">
        <v>0</v>
      </c>
      <c r="Z69" s="133"/>
      <c r="AA69" s="133"/>
      <c r="AB69" s="133"/>
      <c r="AC69" s="133"/>
      <c r="AD69" s="136"/>
      <c r="AE69" s="133">
        <v>0</v>
      </c>
      <c r="AF69" s="133">
        <v>0</v>
      </c>
      <c r="AG69" s="133"/>
      <c r="AH69" s="133"/>
      <c r="AI69" s="133"/>
      <c r="AJ69" s="133"/>
      <c r="AK69" s="133">
        <v>0</v>
      </c>
      <c r="AL69" s="133">
        <v>0</v>
      </c>
      <c r="AM69" s="133">
        <v>0</v>
      </c>
      <c r="AN69" s="133">
        <v>1</v>
      </c>
      <c r="AO69" s="133"/>
      <c r="AP69" s="133">
        <v>0</v>
      </c>
      <c r="AQ69" s="133"/>
      <c r="AR69" s="133"/>
      <c r="AS69" s="133"/>
      <c r="AT69" s="133"/>
      <c r="AU69" s="137"/>
      <c r="AV69" s="138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</row>
    <row r="70" spans="1:64" s="114" customFormat="1" ht="15.75">
      <c r="A70" s="417">
        <v>85</v>
      </c>
      <c r="B70" s="235" t="s">
        <v>237</v>
      </c>
      <c r="C70" s="236" t="s">
        <v>13</v>
      </c>
      <c r="D70" s="237" t="s">
        <v>238</v>
      </c>
      <c r="E70" s="128" t="s">
        <v>361</v>
      </c>
      <c r="F70" s="129">
        <f t="shared" si="27"/>
        <v>0.6923076923076923</v>
      </c>
      <c r="G70" s="128">
        <f t="shared" si="23"/>
        <v>13</v>
      </c>
      <c r="H70" s="128">
        <f t="shared" si="24"/>
        <v>3</v>
      </c>
      <c r="I70" s="128">
        <f t="shared" si="25"/>
        <v>6</v>
      </c>
      <c r="J70" s="130">
        <f t="shared" si="28"/>
        <v>9</v>
      </c>
      <c r="K70" s="131">
        <f t="shared" si="26"/>
        <v>0</v>
      </c>
      <c r="L70" s="116"/>
      <c r="M70" s="116"/>
      <c r="N70" s="132">
        <v>0</v>
      </c>
      <c r="O70" s="133">
        <v>0</v>
      </c>
      <c r="P70" s="133">
        <v>1</v>
      </c>
      <c r="Q70" s="133">
        <v>0</v>
      </c>
      <c r="R70" s="133">
        <v>0</v>
      </c>
      <c r="S70" s="134">
        <v>1</v>
      </c>
      <c r="T70" s="135">
        <v>1</v>
      </c>
      <c r="U70" s="132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/>
      <c r="AB70" s="133"/>
      <c r="AC70" s="133"/>
      <c r="AD70" s="136"/>
      <c r="AE70" s="133">
        <v>0</v>
      </c>
      <c r="AF70" s="133">
        <v>1</v>
      </c>
      <c r="AG70" s="133">
        <v>0</v>
      </c>
      <c r="AH70" s="133">
        <v>0</v>
      </c>
      <c r="AI70" s="133">
        <v>0</v>
      </c>
      <c r="AJ70" s="133">
        <v>1</v>
      </c>
      <c r="AK70" s="133">
        <v>0</v>
      </c>
      <c r="AL70" s="133">
        <v>1</v>
      </c>
      <c r="AM70" s="133">
        <v>0</v>
      </c>
      <c r="AN70" s="133">
        <v>0</v>
      </c>
      <c r="AO70" s="133">
        <v>1</v>
      </c>
      <c r="AP70" s="133">
        <v>1</v>
      </c>
      <c r="AQ70" s="133">
        <v>1</v>
      </c>
      <c r="AR70" s="133"/>
      <c r="AS70" s="133"/>
      <c r="AT70" s="133"/>
      <c r="AU70" s="137"/>
      <c r="AV70" s="138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40"/>
    </row>
    <row r="71" spans="1:64" s="140" customFormat="1" ht="15.75">
      <c r="A71" s="418"/>
      <c r="B71" s="242" t="s">
        <v>138</v>
      </c>
      <c r="C71" s="236" t="s">
        <v>80</v>
      </c>
      <c r="D71" s="237" t="s">
        <v>239</v>
      </c>
      <c r="E71" s="128" t="s">
        <v>361</v>
      </c>
      <c r="F71" s="129" t="e">
        <f t="shared" si="27"/>
        <v>#DIV/0!</v>
      </c>
      <c r="G71" s="128">
        <f t="shared" si="23"/>
        <v>0</v>
      </c>
      <c r="H71" s="128">
        <f t="shared" si="24"/>
        <v>0</v>
      </c>
      <c r="I71" s="128">
        <f t="shared" si="25"/>
        <v>0</v>
      </c>
      <c r="J71" s="130">
        <f t="shared" si="28"/>
        <v>0</v>
      </c>
      <c r="K71" s="131">
        <f t="shared" si="26"/>
        <v>0</v>
      </c>
      <c r="L71" s="116"/>
      <c r="M71" s="116"/>
      <c r="N71" s="132"/>
      <c r="O71" s="133"/>
      <c r="P71" s="133"/>
      <c r="Q71" s="133"/>
      <c r="R71" s="133"/>
      <c r="S71" s="134"/>
      <c r="T71" s="135"/>
      <c r="U71" s="132"/>
      <c r="V71" s="133"/>
      <c r="W71" s="133"/>
      <c r="X71" s="133"/>
      <c r="Y71" s="133"/>
      <c r="Z71" s="133"/>
      <c r="AA71" s="133"/>
      <c r="AB71" s="133"/>
      <c r="AC71" s="133"/>
      <c r="AD71" s="136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7"/>
      <c r="AV71" s="138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14"/>
    </row>
    <row r="72" spans="1:63" s="114" customFormat="1" ht="15.75">
      <c r="A72" s="417">
        <v>4</v>
      </c>
      <c r="B72" s="235" t="s">
        <v>240</v>
      </c>
      <c r="C72" s="236" t="s">
        <v>39</v>
      </c>
      <c r="D72" s="237"/>
      <c r="E72" s="128" t="s">
        <v>361</v>
      </c>
      <c r="F72" s="129">
        <f t="shared" si="27"/>
        <v>2.3076923076923075</v>
      </c>
      <c r="G72" s="128">
        <f t="shared" si="23"/>
        <v>13</v>
      </c>
      <c r="H72" s="128">
        <f t="shared" si="24"/>
        <v>22</v>
      </c>
      <c r="I72" s="128">
        <f t="shared" si="25"/>
        <v>8</v>
      </c>
      <c r="J72" s="130">
        <f t="shared" si="28"/>
        <v>30</v>
      </c>
      <c r="K72" s="131">
        <f t="shared" si="26"/>
        <v>0</v>
      </c>
      <c r="L72" s="116"/>
      <c r="M72" s="116"/>
      <c r="N72" s="132">
        <v>2</v>
      </c>
      <c r="O72" s="133">
        <v>0</v>
      </c>
      <c r="P72" s="133">
        <v>2</v>
      </c>
      <c r="Q72" s="133">
        <v>1</v>
      </c>
      <c r="R72" s="133">
        <v>0</v>
      </c>
      <c r="S72" s="134">
        <v>3</v>
      </c>
      <c r="T72" s="135">
        <v>1</v>
      </c>
      <c r="U72" s="132">
        <v>0</v>
      </c>
      <c r="V72" s="133">
        <v>4</v>
      </c>
      <c r="W72" s="133">
        <v>1</v>
      </c>
      <c r="X72" s="133">
        <v>3</v>
      </c>
      <c r="Y72" s="133">
        <v>3</v>
      </c>
      <c r="Z72" s="133">
        <v>2</v>
      </c>
      <c r="AA72" s="133"/>
      <c r="AB72" s="133"/>
      <c r="AC72" s="133"/>
      <c r="AD72" s="136"/>
      <c r="AE72" s="133">
        <v>1</v>
      </c>
      <c r="AF72" s="133">
        <v>1</v>
      </c>
      <c r="AG72" s="133">
        <v>0</v>
      </c>
      <c r="AH72" s="133">
        <v>0</v>
      </c>
      <c r="AI72" s="133">
        <v>2</v>
      </c>
      <c r="AJ72" s="133">
        <v>0</v>
      </c>
      <c r="AK72" s="133">
        <v>2</v>
      </c>
      <c r="AL72" s="133">
        <v>1</v>
      </c>
      <c r="AM72" s="133">
        <v>0</v>
      </c>
      <c r="AN72" s="133">
        <v>0</v>
      </c>
      <c r="AO72" s="133">
        <v>0</v>
      </c>
      <c r="AP72" s="133">
        <v>1</v>
      </c>
      <c r="AQ72" s="133">
        <v>0</v>
      </c>
      <c r="AR72" s="133"/>
      <c r="AS72" s="133"/>
      <c r="AT72" s="133"/>
      <c r="AU72" s="137"/>
      <c r="AV72" s="138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</row>
    <row r="73" spans="1:63" s="114" customFormat="1" ht="15.75">
      <c r="A73" s="417"/>
      <c r="B73" s="235" t="s">
        <v>172</v>
      </c>
      <c r="C73" s="236" t="s">
        <v>36</v>
      </c>
      <c r="D73" s="243"/>
      <c r="E73" s="128" t="s">
        <v>361</v>
      </c>
      <c r="F73" s="129">
        <f t="shared" si="27"/>
        <v>1.6</v>
      </c>
      <c r="G73" s="128">
        <f t="shared" si="23"/>
        <v>10</v>
      </c>
      <c r="H73" s="128">
        <f t="shared" si="24"/>
        <v>5</v>
      </c>
      <c r="I73" s="128">
        <f t="shared" si="25"/>
        <v>11</v>
      </c>
      <c r="J73" s="130">
        <f t="shared" si="28"/>
        <v>16</v>
      </c>
      <c r="K73" s="131">
        <f t="shared" si="26"/>
        <v>0</v>
      </c>
      <c r="L73" s="116"/>
      <c r="M73" s="116"/>
      <c r="N73" s="132"/>
      <c r="O73" s="133">
        <v>1</v>
      </c>
      <c r="P73" s="133">
        <v>0</v>
      </c>
      <c r="Q73" s="133">
        <v>0</v>
      </c>
      <c r="R73" s="133">
        <v>1</v>
      </c>
      <c r="S73" s="134"/>
      <c r="T73" s="135">
        <v>0</v>
      </c>
      <c r="U73" s="132">
        <v>0</v>
      </c>
      <c r="V73" s="133">
        <v>0</v>
      </c>
      <c r="W73" s="133"/>
      <c r="X73" s="133">
        <v>1</v>
      </c>
      <c r="Y73" s="133">
        <v>2</v>
      </c>
      <c r="Z73" s="133">
        <v>0</v>
      </c>
      <c r="AA73" s="133"/>
      <c r="AB73" s="133"/>
      <c r="AC73" s="133"/>
      <c r="AD73" s="136"/>
      <c r="AE73" s="133"/>
      <c r="AF73" s="133">
        <v>0</v>
      </c>
      <c r="AG73" s="133">
        <v>2</v>
      </c>
      <c r="AH73" s="133">
        <v>1</v>
      </c>
      <c r="AI73" s="133">
        <v>0</v>
      </c>
      <c r="AJ73" s="133"/>
      <c r="AK73" s="133">
        <v>3</v>
      </c>
      <c r="AL73" s="133">
        <v>0</v>
      </c>
      <c r="AM73" s="133">
        <v>1</v>
      </c>
      <c r="AN73" s="133"/>
      <c r="AO73" s="133">
        <v>2</v>
      </c>
      <c r="AP73" s="133">
        <v>1</v>
      </c>
      <c r="AQ73" s="133">
        <v>1</v>
      </c>
      <c r="AR73" s="133"/>
      <c r="AS73" s="133"/>
      <c r="AT73" s="133"/>
      <c r="AU73" s="137"/>
      <c r="AV73" s="138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</row>
    <row r="74" spans="1:63" s="114" customFormat="1" ht="15.75">
      <c r="A74" s="419"/>
      <c r="B74" s="245" t="s">
        <v>242</v>
      </c>
      <c r="C74" s="246" t="s">
        <v>36</v>
      </c>
      <c r="D74" s="247">
        <v>970518</v>
      </c>
      <c r="E74" s="128" t="s">
        <v>361</v>
      </c>
      <c r="F74" s="129">
        <f t="shared" si="27"/>
        <v>2</v>
      </c>
      <c r="G74" s="128">
        <f t="shared" si="23"/>
        <v>5</v>
      </c>
      <c r="H74" s="128">
        <f t="shared" si="24"/>
        <v>7</v>
      </c>
      <c r="I74" s="128">
        <f t="shared" si="25"/>
        <v>3</v>
      </c>
      <c r="J74" s="130">
        <f t="shared" si="28"/>
        <v>10</v>
      </c>
      <c r="K74" s="131">
        <f t="shared" si="26"/>
        <v>0</v>
      </c>
      <c r="L74" s="116"/>
      <c r="M74" s="116"/>
      <c r="N74" s="132"/>
      <c r="O74" s="133">
        <v>1</v>
      </c>
      <c r="P74" s="133"/>
      <c r="Q74" s="133">
        <v>2</v>
      </c>
      <c r="R74" s="133"/>
      <c r="S74" s="134"/>
      <c r="T74" s="135"/>
      <c r="U74" s="132"/>
      <c r="V74" s="133"/>
      <c r="W74" s="133"/>
      <c r="X74" s="133">
        <v>2</v>
      </c>
      <c r="Y74" s="133">
        <v>1</v>
      </c>
      <c r="Z74" s="133">
        <v>1</v>
      </c>
      <c r="AA74" s="133"/>
      <c r="AB74" s="133"/>
      <c r="AC74" s="133"/>
      <c r="AD74" s="136"/>
      <c r="AE74" s="133"/>
      <c r="AF74" s="133">
        <v>0</v>
      </c>
      <c r="AG74" s="133"/>
      <c r="AH74" s="133">
        <v>0</v>
      </c>
      <c r="AI74" s="133"/>
      <c r="AJ74" s="133"/>
      <c r="AK74" s="133"/>
      <c r="AL74" s="133"/>
      <c r="AM74" s="133"/>
      <c r="AN74" s="133"/>
      <c r="AO74" s="133">
        <v>1</v>
      </c>
      <c r="AP74" s="133">
        <v>2</v>
      </c>
      <c r="AQ74" s="133">
        <v>0</v>
      </c>
      <c r="AR74" s="133"/>
      <c r="AS74" s="133"/>
      <c r="AT74" s="133"/>
      <c r="AU74" s="137"/>
      <c r="AV74" s="138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</row>
    <row r="75" spans="1:63" ht="15.75">
      <c r="A75" s="420"/>
      <c r="B75" s="250" t="s">
        <v>241</v>
      </c>
      <c r="C75" s="250" t="s">
        <v>243</v>
      </c>
      <c r="D75" s="250"/>
      <c r="E75" s="128" t="s">
        <v>361</v>
      </c>
      <c r="F75" s="129" t="e">
        <f>J75/G75</f>
        <v>#DIV/0!</v>
      </c>
      <c r="G75" s="156">
        <f t="shared" si="23"/>
        <v>0</v>
      </c>
      <c r="H75" s="156">
        <f t="shared" si="24"/>
        <v>0</v>
      </c>
      <c r="I75" s="156">
        <f t="shared" si="25"/>
        <v>0</v>
      </c>
      <c r="J75" s="157">
        <f>SUM(H75:I75)</f>
        <v>0</v>
      </c>
      <c r="K75" s="158">
        <f t="shared" si="26"/>
        <v>0</v>
      </c>
      <c r="L75" s="116"/>
      <c r="M75" s="116"/>
      <c r="N75" s="159"/>
      <c r="O75" s="135"/>
      <c r="P75" s="135"/>
      <c r="Q75" s="135"/>
      <c r="R75" s="135"/>
      <c r="S75" s="160"/>
      <c r="T75" s="135"/>
      <c r="U75" s="159"/>
      <c r="V75" s="135"/>
      <c r="W75" s="135"/>
      <c r="X75" s="135"/>
      <c r="Y75" s="135"/>
      <c r="Z75" s="135"/>
      <c r="AA75" s="135"/>
      <c r="AB75" s="135"/>
      <c r="AC75" s="135"/>
      <c r="AD75" s="164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61"/>
      <c r="AV75" s="162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</row>
    <row r="76" spans="1:63" ht="15.75">
      <c r="A76" s="420"/>
      <c r="B76" s="250" t="s">
        <v>244</v>
      </c>
      <c r="C76" s="250" t="s">
        <v>29</v>
      </c>
      <c r="D76" s="250"/>
      <c r="E76" s="128" t="s">
        <v>361</v>
      </c>
      <c r="F76" s="129">
        <f>J76/G76</f>
        <v>0.4444444444444444</v>
      </c>
      <c r="G76" s="156">
        <f t="shared" si="23"/>
        <v>9</v>
      </c>
      <c r="H76" s="156">
        <f t="shared" si="24"/>
        <v>3</v>
      </c>
      <c r="I76" s="156">
        <f t="shared" si="25"/>
        <v>1</v>
      </c>
      <c r="J76" s="157">
        <f>SUM(H76:I76)</f>
        <v>4</v>
      </c>
      <c r="K76" s="158">
        <f t="shared" si="26"/>
        <v>0</v>
      </c>
      <c r="L76" s="150"/>
      <c r="M76" s="150"/>
      <c r="N76" s="159"/>
      <c r="O76" s="135">
        <v>1</v>
      </c>
      <c r="P76" s="135">
        <v>0</v>
      </c>
      <c r="Q76" s="135"/>
      <c r="R76" s="135"/>
      <c r="S76" s="160">
        <v>0</v>
      </c>
      <c r="T76" s="135">
        <v>1</v>
      </c>
      <c r="U76" s="159">
        <v>0</v>
      </c>
      <c r="V76" s="135">
        <v>0</v>
      </c>
      <c r="W76" s="135">
        <v>1</v>
      </c>
      <c r="X76" s="135">
        <v>0</v>
      </c>
      <c r="Y76" s="135"/>
      <c r="Z76" s="135">
        <v>0</v>
      </c>
      <c r="AA76" s="135"/>
      <c r="AB76" s="135"/>
      <c r="AC76" s="135"/>
      <c r="AD76" s="135"/>
      <c r="AE76" s="135"/>
      <c r="AF76" s="135">
        <v>0</v>
      </c>
      <c r="AG76" s="135">
        <v>0</v>
      </c>
      <c r="AH76" s="135"/>
      <c r="AI76" s="135"/>
      <c r="AJ76" s="135">
        <v>0</v>
      </c>
      <c r="AK76" s="135">
        <v>0</v>
      </c>
      <c r="AL76" s="135">
        <v>0</v>
      </c>
      <c r="AM76" s="135">
        <v>0</v>
      </c>
      <c r="AN76" s="135">
        <v>0</v>
      </c>
      <c r="AO76" s="135">
        <v>0</v>
      </c>
      <c r="AP76" s="135"/>
      <c r="AQ76" s="135">
        <v>1</v>
      </c>
      <c r="AR76" s="135"/>
      <c r="AS76" s="135"/>
      <c r="AT76" s="135"/>
      <c r="AU76" s="161"/>
      <c r="AV76" s="162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</row>
    <row r="77" spans="1:63" s="137" customFormat="1" ht="15.75">
      <c r="A77" s="421"/>
      <c r="B77" s="252" t="s">
        <v>245</v>
      </c>
      <c r="C77" s="253" t="s">
        <v>246</v>
      </c>
      <c r="D77" s="76"/>
      <c r="E77" s="128" t="s">
        <v>361</v>
      </c>
      <c r="F77" s="129" t="e">
        <f>J77/G77</f>
        <v>#DIV/0!</v>
      </c>
      <c r="G77" s="156">
        <f t="shared" si="23"/>
        <v>0</v>
      </c>
      <c r="H77" s="156">
        <f t="shared" si="24"/>
        <v>0</v>
      </c>
      <c r="I77" s="156">
        <f t="shared" si="25"/>
        <v>0</v>
      </c>
      <c r="J77" s="157">
        <f>SUM(H77:I77)</f>
        <v>0</v>
      </c>
      <c r="K77" s="158">
        <f t="shared" si="26"/>
        <v>0</v>
      </c>
      <c r="L77" s="150"/>
      <c r="M77" s="150"/>
      <c r="N77" s="159"/>
      <c r="O77" s="135"/>
      <c r="P77" s="135"/>
      <c r="Q77" s="135"/>
      <c r="R77" s="135"/>
      <c r="S77" s="160"/>
      <c r="T77" s="135"/>
      <c r="U77" s="159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61"/>
      <c r="AV77" s="162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</row>
    <row r="78" spans="1:63" s="137" customFormat="1" ht="15.75">
      <c r="A78" s="421"/>
      <c r="B78" s="252"/>
      <c r="C78" s="253"/>
      <c r="D78" s="76"/>
      <c r="E78" s="118"/>
      <c r="F78" s="129"/>
      <c r="G78" s="156"/>
      <c r="H78" s="156"/>
      <c r="I78" s="156"/>
      <c r="J78" s="157"/>
      <c r="K78" s="158"/>
      <c r="L78" s="150"/>
      <c r="M78" s="150"/>
      <c r="N78" s="159"/>
      <c r="O78" s="135"/>
      <c r="P78" s="135"/>
      <c r="Q78" s="135"/>
      <c r="R78" s="135"/>
      <c r="S78" s="160"/>
      <c r="T78" s="135"/>
      <c r="U78" s="159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61"/>
      <c r="AV78" s="162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</row>
    <row r="79" spans="1:63" s="137" customFormat="1" ht="15.75">
      <c r="A79" s="421"/>
      <c r="B79" s="692" t="s">
        <v>392</v>
      </c>
      <c r="C79" s="693" t="s">
        <v>29</v>
      </c>
      <c r="D79" s="76"/>
      <c r="E79" s="118" t="s">
        <v>518</v>
      </c>
      <c r="F79" s="129">
        <f>J79/G79</f>
        <v>12</v>
      </c>
      <c r="G79" s="156">
        <f>COUNT(N79:AC79)</f>
        <v>1</v>
      </c>
      <c r="H79" s="156">
        <f>SUM(N79:AC79)</f>
        <v>12</v>
      </c>
      <c r="I79" s="156">
        <f>SUM(AE79:AT79)</f>
        <v>0</v>
      </c>
      <c r="J79" s="157">
        <f>SUM(H79:I79)</f>
        <v>12</v>
      </c>
      <c r="K79" s="158">
        <f>SUM(AV79:BK79)</f>
        <v>0</v>
      </c>
      <c r="L79" s="150"/>
      <c r="M79" s="150"/>
      <c r="N79" s="159"/>
      <c r="O79" s="135"/>
      <c r="P79" s="135"/>
      <c r="Q79" s="135"/>
      <c r="R79" s="135"/>
      <c r="S79" s="160">
        <v>12</v>
      </c>
      <c r="T79" s="135"/>
      <c r="U79" s="159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61"/>
      <c r="AV79" s="162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</row>
    <row r="80" spans="1:63" s="114" customFormat="1" ht="15.75">
      <c r="A80" s="178"/>
      <c r="B80" s="198" t="s">
        <v>64</v>
      </c>
      <c r="C80" s="198" t="s">
        <v>56</v>
      </c>
      <c r="D80" s="230">
        <v>740529</v>
      </c>
      <c r="E80" s="156" t="s">
        <v>362</v>
      </c>
      <c r="F80" s="129">
        <f>J80/G80</f>
        <v>6</v>
      </c>
      <c r="G80" s="156">
        <f>COUNT(N80:AC80)</f>
        <v>12</v>
      </c>
      <c r="H80" s="156">
        <f>SUM(N80:AC80)</f>
        <v>72</v>
      </c>
      <c r="I80" s="156">
        <f>SUM(AE80:AT80)</f>
        <v>0</v>
      </c>
      <c r="J80" s="157">
        <f>SUM(H80:I80)</f>
        <v>72</v>
      </c>
      <c r="K80" s="158">
        <f>SUM(AV80:BK80)</f>
        <v>0</v>
      </c>
      <c r="L80" s="150"/>
      <c r="M80" s="150"/>
      <c r="N80" s="159">
        <v>4</v>
      </c>
      <c r="O80" s="135">
        <v>10</v>
      </c>
      <c r="P80" s="135">
        <v>4</v>
      </c>
      <c r="Q80" s="135">
        <v>9</v>
      </c>
      <c r="R80" s="135">
        <v>6</v>
      </c>
      <c r="S80" s="160"/>
      <c r="T80" s="135">
        <v>5</v>
      </c>
      <c r="U80" s="159">
        <v>14</v>
      </c>
      <c r="V80" s="135">
        <v>5</v>
      </c>
      <c r="W80" s="135">
        <v>6</v>
      </c>
      <c r="X80" s="135">
        <v>2</v>
      </c>
      <c r="Y80" s="135">
        <v>4</v>
      </c>
      <c r="Z80" s="135">
        <v>3</v>
      </c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61"/>
      <c r="AV80" s="162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</row>
    <row r="81" spans="1:64" s="114" customFormat="1" ht="15.75">
      <c r="A81" s="410" t="s">
        <v>191</v>
      </c>
      <c r="B81" s="114">
        <v>5</v>
      </c>
      <c r="D81" s="115"/>
      <c r="E81" s="116"/>
      <c r="F81" s="117"/>
      <c r="Q81" s="114" t="s">
        <v>7</v>
      </c>
      <c r="R81" s="114" t="s">
        <v>109</v>
      </c>
      <c r="S81" s="114" t="s">
        <v>110</v>
      </c>
      <c r="T81" s="114" t="s">
        <v>111</v>
      </c>
      <c r="AD81" s="116"/>
      <c r="AE81" s="116"/>
      <c r="AF81" s="116"/>
      <c r="AG81" s="116"/>
      <c r="AH81" s="116"/>
      <c r="AI81" s="116"/>
      <c r="AJ81" s="116" t="s">
        <v>12</v>
      </c>
      <c r="AK81" s="116" t="s">
        <v>112</v>
      </c>
      <c r="AL81" s="116" t="s">
        <v>113</v>
      </c>
      <c r="AM81" s="116" t="s">
        <v>112</v>
      </c>
      <c r="AN81" s="116" t="s">
        <v>114</v>
      </c>
      <c r="AO81" s="118" t="s">
        <v>115</v>
      </c>
      <c r="AP81" s="118" t="s">
        <v>116</v>
      </c>
      <c r="AQ81" s="118" t="s">
        <v>117</v>
      </c>
      <c r="AR81" s="118" t="s">
        <v>115</v>
      </c>
      <c r="AS81" s="118"/>
      <c r="AT81" s="118"/>
      <c r="AX81" s="114" t="s">
        <v>118</v>
      </c>
      <c r="AY81" s="114" t="s">
        <v>119</v>
      </c>
      <c r="AZ81" s="114" t="s">
        <v>115</v>
      </c>
      <c r="BA81" s="114" t="s">
        <v>112</v>
      </c>
      <c r="BB81" s="114" t="s">
        <v>114</v>
      </c>
      <c r="BC81" s="114" t="s">
        <v>111</v>
      </c>
      <c r="BL81" s="140"/>
    </row>
    <row r="82" spans="1:64" s="140" customFormat="1" ht="15">
      <c r="A82" s="411"/>
      <c r="B82" s="119" t="s">
        <v>46</v>
      </c>
      <c r="C82" s="119" t="s">
        <v>47</v>
      </c>
      <c r="D82" s="120" t="s">
        <v>120</v>
      </c>
      <c r="E82" s="121" t="s">
        <v>121</v>
      </c>
      <c r="F82" s="122" t="s">
        <v>129</v>
      </c>
      <c r="G82" s="121" t="s">
        <v>122</v>
      </c>
      <c r="H82" s="121" t="s">
        <v>123</v>
      </c>
      <c r="I82" s="121" t="s">
        <v>124</v>
      </c>
      <c r="J82" s="121" t="s">
        <v>141</v>
      </c>
      <c r="K82" s="123" t="s">
        <v>125</v>
      </c>
      <c r="L82" s="124"/>
      <c r="M82" s="124"/>
      <c r="N82" s="125">
        <v>1</v>
      </c>
      <c r="O82" s="121">
        <v>2</v>
      </c>
      <c r="P82" s="121">
        <v>3</v>
      </c>
      <c r="Q82" s="121">
        <v>4</v>
      </c>
      <c r="R82" s="121">
        <v>5</v>
      </c>
      <c r="S82" s="123">
        <v>6</v>
      </c>
      <c r="T82" s="126">
        <v>7</v>
      </c>
      <c r="U82" s="125">
        <v>8</v>
      </c>
      <c r="V82" s="121">
        <v>9</v>
      </c>
      <c r="W82" s="121">
        <v>10</v>
      </c>
      <c r="X82" s="121">
        <v>11</v>
      </c>
      <c r="Y82" s="121">
        <v>12</v>
      </c>
      <c r="Z82" s="121">
        <v>13</v>
      </c>
      <c r="AA82" s="121">
        <v>14</v>
      </c>
      <c r="AB82" s="121">
        <v>15</v>
      </c>
      <c r="AC82" s="121">
        <v>16</v>
      </c>
      <c r="AD82" s="116"/>
      <c r="AE82" s="121">
        <v>1</v>
      </c>
      <c r="AF82" s="121">
        <v>2</v>
      </c>
      <c r="AG82" s="121">
        <v>3</v>
      </c>
      <c r="AH82" s="121">
        <v>4</v>
      </c>
      <c r="AI82" s="121">
        <v>5</v>
      </c>
      <c r="AJ82" s="121">
        <v>6</v>
      </c>
      <c r="AK82" s="121">
        <v>7</v>
      </c>
      <c r="AL82" s="121">
        <v>8</v>
      </c>
      <c r="AM82" s="121">
        <v>9</v>
      </c>
      <c r="AN82" s="121">
        <v>10</v>
      </c>
      <c r="AO82" s="121">
        <v>11</v>
      </c>
      <c r="AP82" s="121">
        <v>12</v>
      </c>
      <c r="AQ82" s="121">
        <v>13</v>
      </c>
      <c r="AR82" s="121">
        <v>14</v>
      </c>
      <c r="AS82" s="121">
        <v>15</v>
      </c>
      <c r="AT82" s="121">
        <v>16</v>
      </c>
      <c r="AU82" s="114"/>
      <c r="AV82" s="121">
        <v>1</v>
      </c>
      <c r="AW82" s="121">
        <v>2</v>
      </c>
      <c r="AX82" s="121">
        <v>3</v>
      </c>
      <c r="AY82" s="121">
        <v>4</v>
      </c>
      <c r="AZ82" s="121">
        <v>5</v>
      </c>
      <c r="BA82" s="121">
        <v>6</v>
      </c>
      <c r="BB82" s="121">
        <v>7</v>
      </c>
      <c r="BC82" s="121">
        <v>8</v>
      </c>
      <c r="BD82" s="121">
        <v>9</v>
      </c>
      <c r="BE82" s="121">
        <v>10</v>
      </c>
      <c r="BF82" s="121">
        <v>11</v>
      </c>
      <c r="BG82" s="121">
        <v>12</v>
      </c>
      <c r="BH82" s="121">
        <v>13</v>
      </c>
      <c r="BI82" s="121">
        <v>14</v>
      </c>
      <c r="BJ82" s="121">
        <v>15</v>
      </c>
      <c r="BK82" s="121">
        <v>16</v>
      </c>
      <c r="BL82" s="114"/>
    </row>
    <row r="83" spans="1:63" s="114" customFormat="1" ht="15.75">
      <c r="A83" s="633">
        <v>13</v>
      </c>
      <c r="B83" s="628" t="s">
        <v>438</v>
      </c>
      <c r="C83" s="628" t="s">
        <v>76</v>
      </c>
      <c r="D83" s="629">
        <v>810406</v>
      </c>
      <c r="E83" s="128" t="s">
        <v>191</v>
      </c>
      <c r="F83" s="129">
        <f>J83/G83</f>
        <v>2.6923076923076925</v>
      </c>
      <c r="G83" s="128">
        <f aca="true" t="shared" si="29" ref="G83:G98">COUNT(N83:AC83)</f>
        <v>13</v>
      </c>
      <c r="H83" s="128">
        <f aca="true" t="shared" si="30" ref="H83:H98">SUM(N83:AC83)</f>
        <v>23</v>
      </c>
      <c r="I83" s="128">
        <f aca="true" t="shared" si="31" ref="I83:I98">SUM(AE83:AT83)</f>
        <v>12</v>
      </c>
      <c r="J83" s="130">
        <f>SUM(H83:I83)</f>
        <v>35</v>
      </c>
      <c r="K83" s="131">
        <f aca="true" t="shared" si="32" ref="K83:K98">SUM(AV83:BK83)</f>
        <v>0</v>
      </c>
      <c r="L83" s="116"/>
      <c r="M83" s="116"/>
      <c r="N83" s="132">
        <v>0</v>
      </c>
      <c r="O83" s="133">
        <v>3</v>
      </c>
      <c r="P83" s="133">
        <v>1</v>
      </c>
      <c r="Q83" s="133"/>
      <c r="R83" s="133">
        <v>2</v>
      </c>
      <c r="S83" s="134">
        <v>0</v>
      </c>
      <c r="T83" s="135">
        <v>1</v>
      </c>
      <c r="U83" s="132">
        <v>0</v>
      </c>
      <c r="V83" s="133">
        <v>7</v>
      </c>
      <c r="W83" s="133">
        <v>4</v>
      </c>
      <c r="X83" s="133">
        <v>0</v>
      </c>
      <c r="Y83" s="133">
        <v>1</v>
      </c>
      <c r="Z83" s="133">
        <v>1</v>
      </c>
      <c r="AA83" s="133">
        <v>3</v>
      </c>
      <c r="AB83" s="133"/>
      <c r="AC83" s="133"/>
      <c r="AD83" s="136"/>
      <c r="AE83" s="133">
        <v>0</v>
      </c>
      <c r="AF83" s="133">
        <v>1</v>
      </c>
      <c r="AG83" s="133">
        <v>0</v>
      </c>
      <c r="AH83" s="133"/>
      <c r="AI83" s="133">
        <v>0</v>
      </c>
      <c r="AJ83" s="133">
        <v>0</v>
      </c>
      <c r="AK83" s="133">
        <v>0</v>
      </c>
      <c r="AL83" s="133">
        <v>3</v>
      </c>
      <c r="AM83" s="133">
        <v>2</v>
      </c>
      <c r="AN83" s="133">
        <v>1</v>
      </c>
      <c r="AO83" s="133">
        <v>0</v>
      </c>
      <c r="AP83" s="133">
        <v>1</v>
      </c>
      <c r="AQ83" s="133">
        <v>1</v>
      </c>
      <c r="AR83" s="133">
        <v>3</v>
      </c>
      <c r="AS83" s="133"/>
      <c r="AT83" s="133"/>
      <c r="AU83" s="137"/>
      <c r="AV83" s="138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</row>
    <row r="84" spans="1:63" s="114" customFormat="1" ht="15.75">
      <c r="A84" s="633">
        <v>91</v>
      </c>
      <c r="B84" s="628" t="s">
        <v>439</v>
      </c>
      <c r="C84" s="628" t="s">
        <v>37</v>
      </c>
      <c r="D84" s="629">
        <v>911018</v>
      </c>
      <c r="E84" s="128" t="s">
        <v>191</v>
      </c>
      <c r="F84" s="129">
        <f>J84/G84</f>
        <v>4.153846153846154</v>
      </c>
      <c r="G84" s="128">
        <f t="shared" si="29"/>
        <v>13</v>
      </c>
      <c r="H84" s="128">
        <f t="shared" si="30"/>
        <v>36</v>
      </c>
      <c r="I84" s="128">
        <f t="shared" si="31"/>
        <v>18</v>
      </c>
      <c r="J84" s="130">
        <f>SUM(H84:I84)</f>
        <v>54</v>
      </c>
      <c r="K84" s="131">
        <f t="shared" si="32"/>
        <v>0</v>
      </c>
      <c r="L84" s="116"/>
      <c r="M84" s="116"/>
      <c r="N84" s="132">
        <v>4</v>
      </c>
      <c r="O84" s="133">
        <v>2</v>
      </c>
      <c r="P84" s="133">
        <v>1</v>
      </c>
      <c r="Q84" s="133">
        <v>1</v>
      </c>
      <c r="R84" s="133">
        <v>2</v>
      </c>
      <c r="S84" s="134">
        <v>0</v>
      </c>
      <c r="T84" s="135">
        <v>0</v>
      </c>
      <c r="U84" s="132">
        <v>2</v>
      </c>
      <c r="V84" s="133">
        <v>7</v>
      </c>
      <c r="W84" s="133">
        <v>7</v>
      </c>
      <c r="X84" s="133"/>
      <c r="Y84" s="133">
        <v>4</v>
      </c>
      <c r="Z84" s="133">
        <v>3</v>
      </c>
      <c r="AA84" s="133">
        <v>3</v>
      </c>
      <c r="AB84" s="133"/>
      <c r="AC84" s="133"/>
      <c r="AD84" s="136"/>
      <c r="AE84" s="133">
        <v>2</v>
      </c>
      <c r="AF84" s="133">
        <v>0</v>
      </c>
      <c r="AG84" s="133">
        <v>0</v>
      </c>
      <c r="AH84" s="133">
        <v>1</v>
      </c>
      <c r="AI84" s="133">
        <v>0</v>
      </c>
      <c r="AJ84" s="133">
        <v>3</v>
      </c>
      <c r="AK84" s="133">
        <v>1</v>
      </c>
      <c r="AL84" s="133">
        <v>1</v>
      </c>
      <c r="AM84" s="133">
        <v>6</v>
      </c>
      <c r="AN84" s="133">
        <v>1</v>
      </c>
      <c r="AO84" s="133"/>
      <c r="AP84" s="133">
        <v>1</v>
      </c>
      <c r="AQ84" s="133">
        <v>1</v>
      </c>
      <c r="AR84" s="133">
        <v>1</v>
      </c>
      <c r="AS84" s="133"/>
      <c r="AT84" s="133"/>
      <c r="AU84" s="137"/>
      <c r="AV84" s="138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</row>
    <row r="85" spans="1:63" s="114" customFormat="1" ht="15.75">
      <c r="A85" s="633">
        <v>23</v>
      </c>
      <c r="B85" s="628" t="s">
        <v>440</v>
      </c>
      <c r="C85" s="628" t="s">
        <v>30</v>
      </c>
      <c r="D85" s="629">
        <v>790312</v>
      </c>
      <c r="E85" s="128" t="s">
        <v>191</v>
      </c>
      <c r="F85" s="129">
        <f>J85/G85</f>
        <v>2.142857142857143</v>
      </c>
      <c r="G85" s="128">
        <f t="shared" si="29"/>
        <v>14</v>
      </c>
      <c r="H85" s="128">
        <f t="shared" si="30"/>
        <v>13</v>
      </c>
      <c r="I85" s="128">
        <f t="shared" si="31"/>
        <v>17</v>
      </c>
      <c r="J85" s="130">
        <f>SUM(H85:I85)</f>
        <v>30</v>
      </c>
      <c r="K85" s="131">
        <f t="shared" si="32"/>
        <v>0</v>
      </c>
      <c r="L85" s="116"/>
      <c r="M85" s="116"/>
      <c r="N85" s="132">
        <v>2</v>
      </c>
      <c r="O85" s="133">
        <v>1</v>
      </c>
      <c r="P85" s="133">
        <v>0</v>
      </c>
      <c r="Q85" s="133">
        <v>2</v>
      </c>
      <c r="R85" s="133">
        <v>0</v>
      </c>
      <c r="S85" s="134">
        <v>1</v>
      </c>
      <c r="T85" s="135">
        <v>0</v>
      </c>
      <c r="U85" s="132">
        <v>0</v>
      </c>
      <c r="V85" s="133">
        <v>1</v>
      </c>
      <c r="W85" s="133">
        <v>1</v>
      </c>
      <c r="X85" s="133">
        <v>2</v>
      </c>
      <c r="Y85" s="133">
        <v>0</v>
      </c>
      <c r="Z85" s="133">
        <v>3</v>
      </c>
      <c r="AA85" s="133">
        <v>0</v>
      </c>
      <c r="AB85" s="133"/>
      <c r="AC85" s="133"/>
      <c r="AD85" s="136"/>
      <c r="AE85" s="133">
        <v>2</v>
      </c>
      <c r="AF85" s="133">
        <v>1</v>
      </c>
      <c r="AG85" s="133">
        <v>0</v>
      </c>
      <c r="AH85" s="133">
        <v>0</v>
      </c>
      <c r="AI85" s="133">
        <v>1</v>
      </c>
      <c r="AJ85" s="133">
        <v>0</v>
      </c>
      <c r="AK85" s="133">
        <v>2</v>
      </c>
      <c r="AL85" s="133">
        <v>0</v>
      </c>
      <c r="AM85" s="133">
        <v>3</v>
      </c>
      <c r="AN85" s="133">
        <v>3</v>
      </c>
      <c r="AO85" s="133">
        <v>0</v>
      </c>
      <c r="AP85" s="133">
        <v>4</v>
      </c>
      <c r="AQ85" s="133">
        <v>0</v>
      </c>
      <c r="AR85" s="133">
        <v>1</v>
      </c>
      <c r="AS85" s="133"/>
      <c r="AT85" s="133"/>
      <c r="AU85" s="137"/>
      <c r="AV85" s="138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</row>
    <row r="86" spans="1:63" s="114" customFormat="1" ht="15.75">
      <c r="A86" s="633">
        <v>9</v>
      </c>
      <c r="B86" s="628" t="s">
        <v>441</v>
      </c>
      <c r="C86" s="628" t="s">
        <v>81</v>
      </c>
      <c r="D86" s="629">
        <v>810624</v>
      </c>
      <c r="E86" s="128" t="s">
        <v>191</v>
      </c>
      <c r="F86" s="129">
        <f>J86/G86</f>
        <v>2.7857142857142856</v>
      </c>
      <c r="G86" s="128">
        <f t="shared" si="29"/>
        <v>14</v>
      </c>
      <c r="H86" s="128">
        <f t="shared" si="30"/>
        <v>20</v>
      </c>
      <c r="I86" s="128">
        <f t="shared" si="31"/>
        <v>19</v>
      </c>
      <c r="J86" s="130">
        <f>SUM(H86:I86)</f>
        <v>39</v>
      </c>
      <c r="K86" s="131">
        <f t="shared" si="32"/>
        <v>0</v>
      </c>
      <c r="L86" s="141"/>
      <c r="M86" s="141"/>
      <c r="N86" s="132">
        <v>1</v>
      </c>
      <c r="O86" s="133">
        <v>0</v>
      </c>
      <c r="P86" s="133">
        <v>0</v>
      </c>
      <c r="Q86" s="133">
        <v>2</v>
      </c>
      <c r="R86" s="133">
        <v>2</v>
      </c>
      <c r="S86" s="134">
        <v>1</v>
      </c>
      <c r="T86" s="135">
        <v>2</v>
      </c>
      <c r="U86" s="132">
        <v>1</v>
      </c>
      <c r="V86" s="133">
        <v>4</v>
      </c>
      <c r="W86" s="133">
        <v>3</v>
      </c>
      <c r="X86" s="133">
        <v>0</v>
      </c>
      <c r="Y86" s="133">
        <v>2</v>
      </c>
      <c r="Z86" s="133">
        <v>0</v>
      </c>
      <c r="AA86" s="133">
        <v>2</v>
      </c>
      <c r="AB86" s="133"/>
      <c r="AC86" s="133"/>
      <c r="AD86" s="136"/>
      <c r="AE86" s="133">
        <v>1</v>
      </c>
      <c r="AF86" s="133">
        <v>2</v>
      </c>
      <c r="AG86" s="133">
        <v>0</v>
      </c>
      <c r="AH86" s="133">
        <v>3</v>
      </c>
      <c r="AI86" s="133">
        <v>1</v>
      </c>
      <c r="AJ86" s="133">
        <v>1</v>
      </c>
      <c r="AK86" s="133">
        <v>0</v>
      </c>
      <c r="AL86" s="133">
        <v>1</v>
      </c>
      <c r="AM86" s="133">
        <v>4</v>
      </c>
      <c r="AN86" s="133">
        <v>1</v>
      </c>
      <c r="AO86" s="133">
        <v>0</v>
      </c>
      <c r="AP86" s="133">
        <v>1</v>
      </c>
      <c r="AQ86" s="133">
        <v>3</v>
      </c>
      <c r="AR86" s="133">
        <v>1</v>
      </c>
      <c r="AS86" s="133"/>
      <c r="AT86" s="133"/>
      <c r="AU86" s="142"/>
      <c r="AV86" s="143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</row>
    <row r="87" spans="1:63" s="114" customFormat="1" ht="15.75">
      <c r="A87" s="633">
        <v>7</v>
      </c>
      <c r="B87" s="628" t="s">
        <v>156</v>
      </c>
      <c r="C87" s="628" t="s">
        <v>17</v>
      </c>
      <c r="D87" s="630">
        <v>681230</v>
      </c>
      <c r="E87" s="128" t="s">
        <v>191</v>
      </c>
      <c r="F87" s="129">
        <f>J87/G87</f>
        <v>1.4166666666666667</v>
      </c>
      <c r="G87" s="128">
        <f t="shared" si="29"/>
        <v>12</v>
      </c>
      <c r="H87" s="128">
        <f t="shared" si="30"/>
        <v>3</v>
      </c>
      <c r="I87" s="128">
        <f t="shared" si="31"/>
        <v>14</v>
      </c>
      <c r="J87" s="130">
        <f>SUM(H87:I87)</f>
        <v>17</v>
      </c>
      <c r="K87" s="131">
        <f t="shared" si="32"/>
        <v>0</v>
      </c>
      <c r="L87" s="116"/>
      <c r="M87" s="116"/>
      <c r="N87" s="132">
        <v>0</v>
      </c>
      <c r="O87" s="133">
        <v>0</v>
      </c>
      <c r="P87" s="133">
        <v>0</v>
      </c>
      <c r="Q87" s="133">
        <v>0</v>
      </c>
      <c r="R87" s="133">
        <v>0</v>
      </c>
      <c r="S87" s="134"/>
      <c r="T87" s="135">
        <v>0</v>
      </c>
      <c r="U87" s="132">
        <v>0</v>
      </c>
      <c r="V87" s="133">
        <v>0</v>
      </c>
      <c r="W87" s="133">
        <v>0</v>
      </c>
      <c r="X87" s="133"/>
      <c r="Y87" s="133">
        <v>2</v>
      </c>
      <c r="Z87" s="133">
        <v>0</v>
      </c>
      <c r="AA87" s="133">
        <v>1</v>
      </c>
      <c r="AB87" s="133"/>
      <c r="AC87" s="133"/>
      <c r="AD87" s="136"/>
      <c r="AE87" s="133">
        <v>1</v>
      </c>
      <c r="AF87" s="133">
        <v>0</v>
      </c>
      <c r="AG87" s="133">
        <v>0</v>
      </c>
      <c r="AH87" s="133">
        <v>0</v>
      </c>
      <c r="AI87" s="133">
        <v>0</v>
      </c>
      <c r="AJ87" s="133"/>
      <c r="AK87" s="133">
        <v>0</v>
      </c>
      <c r="AL87" s="133">
        <v>1</v>
      </c>
      <c r="AM87" s="133">
        <v>4</v>
      </c>
      <c r="AN87" s="133">
        <v>3</v>
      </c>
      <c r="AO87" s="133"/>
      <c r="AP87" s="133">
        <v>2</v>
      </c>
      <c r="AQ87" s="133">
        <v>3</v>
      </c>
      <c r="AR87" s="133">
        <v>0</v>
      </c>
      <c r="AS87" s="133"/>
      <c r="AT87" s="133"/>
      <c r="AU87" s="137"/>
      <c r="AV87" s="138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</row>
    <row r="88" spans="1:63" s="114" customFormat="1" ht="15.75">
      <c r="A88" s="633">
        <v>64</v>
      </c>
      <c r="B88" s="628" t="s">
        <v>477</v>
      </c>
      <c r="C88" s="628" t="s">
        <v>22</v>
      </c>
      <c r="D88" s="629">
        <v>800426</v>
      </c>
      <c r="E88" s="128" t="s">
        <v>191</v>
      </c>
      <c r="F88" s="129">
        <f aca="true" t="shared" si="33" ref="F88:F94">J88/G88</f>
        <v>1.1666666666666667</v>
      </c>
      <c r="G88" s="128">
        <f t="shared" si="29"/>
        <v>6</v>
      </c>
      <c r="H88" s="128">
        <f t="shared" si="30"/>
        <v>4</v>
      </c>
      <c r="I88" s="128">
        <f t="shared" si="31"/>
        <v>3</v>
      </c>
      <c r="J88" s="130">
        <f aca="true" t="shared" si="34" ref="J88:J93">SUM(H88:I88)</f>
        <v>7</v>
      </c>
      <c r="K88" s="131">
        <f t="shared" si="32"/>
        <v>0</v>
      </c>
      <c r="L88" s="116"/>
      <c r="M88" s="116"/>
      <c r="N88" s="132"/>
      <c r="O88" s="133">
        <v>1</v>
      </c>
      <c r="P88" s="133">
        <v>0</v>
      </c>
      <c r="Q88" s="133">
        <v>0</v>
      </c>
      <c r="R88" s="133">
        <v>1</v>
      </c>
      <c r="S88" s="134"/>
      <c r="T88" s="135"/>
      <c r="U88" s="132"/>
      <c r="V88" s="133"/>
      <c r="W88" s="133"/>
      <c r="X88" s="133"/>
      <c r="Y88" s="133"/>
      <c r="Z88" s="133">
        <v>2</v>
      </c>
      <c r="AA88" s="133">
        <v>0</v>
      </c>
      <c r="AB88" s="133"/>
      <c r="AC88" s="133"/>
      <c r="AD88" s="136"/>
      <c r="AE88" s="133"/>
      <c r="AF88" s="133">
        <v>1</v>
      </c>
      <c r="AG88" s="133">
        <v>0</v>
      </c>
      <c r="AH88" s="133">
        <v>0</v>
      </c>
      <c r="AI88" s="133">
        <v>1</v>
      </c>
      <c r="AJ88" s="133"/>
      <c r="AK88" s="133"/>
      <c r="AL88" s="133"/>
      <c r="AM88" s="133"/>
      <c r="AN88" s="133"/>
      <c r="AO88" s="133"/>
      <c r="AP88" s="133"/>
      <c r="AQ88" s="133">
        <v>1</v>
      </c>
      <c r="AR88" s="133">
        <v>0</v>
      </c>
      <c r="AS88" s="133"/>
      <c r="AT88" s="133"/>
      <c r="AU88" s="137"/>
      <c r="AV88" s="138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</row>
    <row r="89" spans="1:63" s="114" customFormat="1" ht="15.75">
      <c r="A89" s="633">
        <v>4</v>
      </c>
      <c r="B89" s="628" t="s">
        <v>478</v>
      </c>
      <c r="C89" s="628" t="s">
        <v>479</v>
      </c>
      <c r="D89" s="629">
        <v>790728</v>
      </c>
      <c r="E89" s="128" t="s">
        <v>191</v>
      </c>
      <c r="F89" s="129">
        <f t="shared" si="33"/>
        <v>1.2</v>
      </c>
      <c r="G89" s="128">
        <f t="shared" si="29"/>
        <v>5</v>
      </c>
      <c r="H89" s="128">
        <f t="shared" si="30"/>
        <v>3</v>
      </c>
      <c r="I89" s="128">
        <f t="shared" si="31"/>
        <v>3</v>
      </c>
      <c r="J89" s="130">
        <f t="shared" si="34"/>
        <v>6</v>
      </c>
      <c r="K89" s="131">
        <f t="shared" si="32"/>
        <v>0</v>
      </c>
      <c r="L89" s="116"/>
      <c r="M89" s="116"/>
      <c r="N89" s="132"/>
      <c r="O89" s="133">
        <v>1</v>
      </c>
      <c r="P89" s="133"/>
      <c r="Q89" s="133">
        <v>0</v>
      </c>
      <c r="R89" s="133"/>
      <c r="S89" s="134">
        <v>1</v>
      </c>
      <c r="T89" s="135">
        <v>0</v>
      </c>
      <c r="U89" s="132"/>
      <c r="V89" s="133"/>
      <c r="W89" s="133"/>
      <c r="X89" s="133">
        <v>1</v>
      </c>
      <c r="Y89" s="133"/>
      <c r="Z89" s="133"/>
      <c r="AA89" s="133"/>
      <c r="AB89" s="133"/>
      <c r="AC89" s="133"/>
      <c r="AD89" s="136"/>
      <c r="AE89" s="133"/>
      <c r="AF89" s="133">
        <v>1</v>
      </c>
      <c r="AG89" s="133"/>
      <c r="AH89" s="133">
        <v>0</v>
      </c>
      <c r="AI89" s="133"/>
      <c r="AJ89" s="133">
        <v>1</v>
      </c>
      <c r="AK89" s="133">
        <v>0</v>
      </c>
      <c r="AL89" s="133"/>
      <c r="AM89" s="133"/>
      <c r="AN89" s="133"/>
      <c r="AO89" s="133">
        <v>1</v>
      </c>
      <c r="AP89" s="133"/>
      <c r="AQ89" s="133"/>
      <c r="AR89" s="133"/>
      <c r="AS89" s="133"/>
      <c r="AT89" s="133"/>
      <c r="AU89" s="137"/>
      <c r="AV89" s="138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</row>
    <row r="90" spans="1:63" s="114" customFormat="1" ht="15.75">
      <c r="A90" s="631">
        <v>8</v>
      </c>
      <c r="B90" s="631" t="s">
        <v>498</v>
      </c>
      <c r="C90" s="632" t="s">
        <v>24</v>
      </c>
      <c r="D90" s="629">
        <v>890808</v>
      </c>
      <c r="E90" s="128" t="s">
        <v>191</v>
      </c>
      <c r="F90" s="129">
        <f t="shared" si="33"/>
        <v>1.4</v>
      </c>
      <c r="G90" s="128">
        <f t="shared" si="29"/>
        <v>10</v>
      </c>
      <c r="H90" s="128">
        <f t="shared" si="30"/>
        <v>9</v>
      </c>
      <c r="I90" s="128">
        <f t="shared" si="31"/>
        <v>5</v>
      </c>
      <c r="J90" s="130">
        <f t="shared" si="34"/>
        <v>14</v>
      </c>
      <c r="K90" s="131">
        <f t="shared" si="32"/>
        <v>0</v>
      </c>
      <c r="L90" s="116"/>
      <c r="M90" s="116"/>
      <c r="N90" s="132"/>
      <c r="O90" s="133"/>
      <c r="P90" s="133">
        <v>0</v>
      </c>
      <c r="Q90" s="133">
        <v>1</v>
      </c>
      <c r="R90" s="133">
        <v>2</v>
      </c>
      <c r="S90" s="134">
        <v>0</v>
      </c>
      <c r="T90" s="135">
        <v>0</v>
      </c>
      <c r="U90" s="132">
        <v>2</v>
      </c>
      <c r="V90" s="133">
        <v>1</v>
      </c>
      <c r="W90" s="133">
        <v>0</v>
      </c>
      <c r="X90" s="133">
        <v>1</v>
      </c>
      <c r="Y90" s="133"/>
      <c r="Z90" s="133"/>
      <c r="AA90" s="133">
        <v>2</v>
      </c>
      <c r="AB90" s="133"/>
      <c r="AC90" s="133"/>
      <c r="AD90" s="136"/>
      <c r="AE90" s="133"/>
      <c r="AF90" s="133"/>
      <c r="AG90" s="133">
        <v>1</v>
      </c>
      <c r="AH90" s="133">
        <v>0</v>
      </c>
      <c r="AI90" s="133">
        <v>1</v>
      </c>
      <c r="AJ90" s="133">
        <v>0</v>
      </c>
      <c r="AK90" s="133">
        <v>0</v>
      </c>
      <c r="AL90" s="133">
        <v>0</v>
      </c>
      <c r="AM90" s="133">
        <v>1</v>
      </c>
      <c r="AN90" s="133">
        <v>0</v>
      </c>
      <c r="AO90" s="133">
        <v>0</v>
      </c>
      <c r="AP90" s="133"/>
      <c r="AQ90" s="133"/>
      <c r="AR90" s="133">
        <v>2</v>
      </c>
      <c r="AS90" s="133"/>
      <c r="AT90" s="133"/>
      <c r="AU90" s="137"/>
      <c r="AV90" s="138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</row>
    <row r="91" spans="1:64" s="114" customFormat="1" ht="15.75">
      <c r="A91" s="631">
        <v>22</v>
      </c>
      <c r="B91" s="631" t="s">
        <v>499</v>
      </c>
      <c r="C91" s="632" t="s">
        <v>76</v>
      </c>
      <c r="D91" s="630">
        <v>770317</v>
      </c>
      <c r="E91" s="128" t="s">
        <v>191</v>
      </c>
      <c r="F91" s="129">
        <f t="shared" si="33"/>
        <v>1.75</v>
      </c>
      <c r="G91" s="128">
        <f t="shared" si="29"/>
        <v>8</v>
      </c>
      <c r="H91" s="128">
        <f t="shared" si="30"/>
        <v>6</v>
      </c>
      <c r="I91" s="128">
        <f t="shared" si="31"/>
        <v>8</v>
      </c>
      <c r="J91" s="130">
        <f t="shared" si="34"/>
        <v>14</v>
      </c>
      <c r="K91" s="131">
        <f t="shared" si="32"/>
        <v>0</v>
      </c>
      <c r="L91" s="116"/>
      <c r="M91" s="116"/>
      <c r="N91" s="132"/>
      <c r="O91" s="133"/>
      <c r="P91" s="133">
        <v>0</v>
      </c>
      <c r="Q91" s="133">
        <v>0</v>
      </c>
      <c r="R91" s="133"/>
      <c r="S91" s="134">
        <v>2</v>
      </c>
      <c r="T91" s="135"/>
      <c r="U91" s="132">
        <v>1</v>
      </c>
      <c r="V91" s="133"/>
      <c r="W91" s="133">
        <v>1</v>
      </c>
      <c r="X91" s="133">
        <v>0</v>
      </c>
      <c r="Y91" s="133">
        <v>1</v>
      </c>
      <c r="Z91" s="133">
        <v>1</v>
      </c>
      <c r="AA91" s="133"/>
      <c r="AB91" s="133"/>
      <c r="AC91" s="133"/>
      <c r="AD91" s="136"/>
      <c r="AE91" s="133"/>
      <c r="AF91" s="133"/>
      <c r="AG91" s="133">
        <v>1</v>
      </c>
      <c r="AH91" s="133">
        <v>1</v>
      </c>
      <c r="AI91" s="133"/>
      <c r="AJ91" s="133">
        <v>0</v>
      </c>
      <c r="AK91" s="133"/>
      <c r="AL91" s="133">
        <v>1</v>
      </c>
      <c r="AM91" s="133"/>
      <c r="AN91" s="133">
        <v>3</v>
      </c>
      <c r="AO91" s="133">
        <v>1</v>
      </c>
      <c r="AP91" s="133">
        <v>1</v>
      </c>
      <c r="AQ91" s="133">
        <v>0</v>
      </c>
      <c r="AR91" s="133"/>
      <c r="AS91" s="133"/>
      <c r="AT91" s="133"/>
      <c r="AU91" s="137"/>
      <c r="AV91" s="138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40"/>
    </row>
    <row r="92" spans="1:63" s="37" customFormat="1" ht="15.75">
      <c r="A92" s="422"/>
      <c r="B92" s="168" t="s">
        <v>525</v>
      </c>
      <c r="C92" s="168" t="s">
        <v>23</v>
      </c>
      <c r="D92" s="169">
        <v>920412</v>
      </c>
      <c r="E92" s="128" t="s">
        <v>191</v>
      </c>
      <c r="F92" s="129">
        <f t="shared" si="33"/>
        <v>2</v>
      </c>
      <c r="G92" s="128">
        <f t="shared" si="29"/>
        <v>2</v>
      </c>
      <c r="H92" s="128">
        <f t="shared" si="30"/>
        <v>3</v>
      </c>
      <c r="I92" s="128">
        <f t="shared" si="31"/>
        <v>1</v>
      </c>
      <c r="J92" s="130">
        <f t="shared" si="34"/>
        <v>4</v>
      </c>
      <c r="K92" s="131">
        <f t="shared" si="32"/>
        <v>0</v>
      </c>
      <c r="L92" s="116"/>
      <c r="M92" s="116"/>
      <c r="N92" s="132"/>
      <c r="O92" s="133"/>
      <c r="P92" s="133"/>
      <c r="Q92" s="133"/>
      <c r="R92" s="133"/>
      <c r="S92" s="134"/>
      <c r="T92" s="135">
        <v>2</v>
      </c>
      <c r="U92" s="132">
        <v>1</v>
      </c>
      <c r="V92" s="133"/>
      <c r="W92" s="133"/>
      <c r="X92" s="133"/>
      <c r="Y92" s="133"/>
      <c r="Z92" s="133"/>
      <c r="AA92" s="133"/>
      <c r="AB92" s="133"/>
      <c r="AC92" s="133"/>
      <c r="AD92" s="136"/>
      <c r="AE92" s="133"/>
      <c r="AF92" s="133"/>
      <c r="AG92" s="133"/>
      <c r="AH92" s="133"/>
      <c r="AI92" s="133"/>
      <c r="AJ92" s="133"/>
      <c r="AK92" s="133">
        <v>1</v>
      </c>
      <c r="AL92" s="133">
        <v>0</v>
      </c>
      <c r="AM92" s="133"/>
      <c r="AN92" s="133"/>
      <c r="AO92" s="133"/>
      <c r="AP92" s="133"/>
      <c r="AQ92" s="133"/>
      <c r="AR92" s="133"/>
      <c r="AS92" s="133"/>
      <c r="AT92" s="133"/>
      <c r="AU92" s="137"/>
      <c r="AV92" s="138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</row>
    <row r="93" spans="1:64" s="37" customFormat="1" ht="15.75">
      <c r="A93" s="422"/>
      <c r="B93" s="628" t="s">
        <v>559</v>
      </c>
      <c r="C93" s="628" t="s">
        <v>17</v>
      </c>
      <c r="D93" s="190"/>
      <c r="E93" s="128" t="s">
        <v>191</v>
      </c>
      <c r="F93" s="129">
        <f t="shared" si="33"/>
        <v>2.2</v>
      </c>
      <c r="G93" s="128">
        <f t="shared" si="29"/>
        <v>5</v>
      </c>
      <c r="H93" s="128">
        <f t="shared" si="30"/>
        <v>6</v>
      </c>
      <c r="I93" s="128">
        <f t="shared" si="31"/>
        <v>5</v>
      </c>
      <c r="J93" s="130">
        <f t="shared" si="34"/>
        <v>11</v>
      </c>
      <c r="K93" s="131">
        <f t="shared" si="32"/>
        <v>0</v>
      </c>
      <c r="L93" s="116"/>
      <c r="M93" s="116"/>
      <c r="N93" s="132"/>
      <c r="O93" s="133"/>
      <c r="P93" s="133"/>
      <c r="Q93" s="133"/>
      <c r="R93" s="133"/>
      <c r="S93" s="134"/>
      <c r="T93" s="135"/>
      <c r="U93" s="132"/>
      <c r="V93" s="133">
        <v>4</v>
      </c>
      <c r="W93" s="133"/>
      <c r="X93" s="133">
        <v>0</v>
      </c>
      <c r="Y93" s="133">
        <v>2</v>
      </c>
      <c r="Z93" s="133">
        <v>0</v>
      </c>
      <c r="AA93" s="133">
        <v>0</v>
      </c>
      <c r="AB93" s="133"/>
      <c r="AC93" s="133"/>
      <c r="AD93" s="136"/>
      <c r="AE93" s="133"/>
      <c r="AF93" s="133"/>
      <c r="AG93" s="133"/>
      <c r="AH93" s="133"/>
      <c r="AI93" s="133"/>
      <c r="AJ93" s="133"/>
      <c r="AK93" s="133"/>
      <c r="AL93" s="133"/>
      <c r="AM93" s="133">
        <v>3</v>
      </c>
      <c r="AN93" s="133"/>
      <c r="AO93" s="133">
        <v>1</v>
      </c>
      <c r="AP93" s="133">
        <v>0</v>
      </c>
      <c r="AQ93" s="133">
        <v>1</v>
      </c>
      <c r="AR93" s="133">
        <v>0</v>
      </c>
      <c r="AS93" s="133"/>
      <c r="AT93" s="133"/>
      <c r="AU93" s="137"/>
      <c r="AV93" s="138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14"/>
    </row>
    <row r="94" spans="1:64" s="114" customFormat="1" ht="15.75">
      <c r="A94" s="178"/>
      <c r="B94" s="198" t="s">
        <v>442</v>
      </c>
      <c r="C94" s="198" t="s">
        <v>22</v>
      </c>
      <c r="D94" s="308">
        <v>790420</v>
      </c>
      <c r="E94" s="156" t="s">
        <v>443</v>
      </c>
      <c r="F94" s="129">
        <f t="shared" si="33"/>
        <v>8.142857142857142</v>
      </c>
      <c r="G94" s="156">
        <f t="shared" si="29"/>
        <v>14</v>
      </c>
      <c r="H94" s="156">
        <f t="shared" si="30"/>
        <v>114</v>
      </c>
      <c r="I94" s="156">
        <f t="shared" si="31"/>
        <v>0</v>
      </c>
      <c r="J94" s="130">
        <f>H94</f>
        <v>114</v>
      </c>
      <c r="K94" s="158">
        <f t="shared" si="32"/>
        <v>1</v>
      </c>
      <c r="L94" s="116"/>
      <c r="M94" s="116"/>
      <c r="N94" s="159">
        <v>8</v>
      </c>
      <c r="O94" s="135">
        <v>8</v>
      </c>
      <c r="P94" s="135">
        <v>14</v>
      </c>
      <c r="Q94" s="135">
        <v>4</v>
      </c>
      <c r="R94" s="135">
        <v>16</v>
      </c>
      <c r="S94" s="160">
        <v>16</v>
      </c>
      <c r="T94" s="135">
        <v>6</v>
      </c>
      <c r="U94" s="159">
        <v>4</v>
      </c>
      <c r="V94" s="135">
        <v>10</v>
      </c>
      <c r="W94" s="135">
        <v>2</v>
      </c>
      <c r="X94" s="135">
        <v>11</v>
      </c>
      <c r="Y94" s="135">
        <v>2</v>
      </c>
      <c r="Z94" s="135">
        <v>5</v>
      </c>
      <c r="AA94" s="135">
        <v>8</v>
      </c>
      <c r="AB94" s="135"/>
      <c r="AC94" s="135"/>
      <c r="AD94" s="164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61"/>
      <c r="AV94" s="162"/>
      <c r="AW94" s="163"/>
      <c r="AX94" s="163"/>
      <c r="AY94" s="163"/>
      <c r="AZ94" s="163">
        <v>1</v>
      </c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40"/>
    </row>
    <row r="95" spans="1:64" s="140" customFormat="1" ht="15.75">
      <c r="A95" s="178"/>
      <c r="B95" s="198" t="s">
        <v>480</v>
      </c>
      <c r="C95" s="167"/>
      <c r="D95" s="166"/>
      <c r="E95" s="156"/>
      <c r="F95" s="129">
        <f>J95/G95</f>
        <v>1</v>
      </c>
      <c r="G95" s="156">
        <f t="shared" si="29"/>
        <v>1</v>
      </c>
      <c r="H95" s="156">
        <f t="shared" si="30"/>
        <v>1</v>
      </c>
      <c r="I95" s="156">
        <f t="shared" si="31"/>
        <v>0</v>
      </c>
      <c r="J95" s="157">
        <f>SUM(H95:I95)</f>
        <v>1</v>
      </c>
      <c r="K95" s="158">
        <f t="shared" si="32"/>
        <v>0</v>
      </c>
      <c r="L95" s="116"/>
      <c r="M95" s="116"/>
      <c r="N95" s="159"/>
      <c r="O95" s="135">
        <v>1</v>
      </c>
      <c r="P95" s="135"/>
      <c r="Q95" s="135"/>
      <c r="R95" s="135"/>
      <c r="S95" s="160"/>
      <c r="T95" s="135"/>
      <c r="U95" s="159"/>
      <c r="V95" s="135"/>
      <c r="W95" s="135"/>
      <c r="X95" s="135"/>
      <c r="Y95" s="135"/>
      <c r="Z95" s="135"/>
      <c r="AA95" s="135"/>
      <c r="AB95" s="135"/>
      <c r="AC95" s="135"/>
      <c r="AD95" s="164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61"/>
      <c r="AV95" s="162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14"/>
    </row>
    <row r="96" spans="1:63" s="114" customFormat="1" ht="15.75">
      <c r="A96" s="178"/>
      <c r="B96" s="167"/>
      <c r="C96" s="167"/>
      <c r="D96" s="165"/>
      <c r="E96" s="156"/>
      <c r="F96" s="129" t="e">
        <f>J96/G96</f>
        <v>#DIV/0!</v>
      </c>
      <c r="G96" s="156">
        <f t="shared" si="29"/>
        <v>0</v>
      </c>
      <c r="H96" s="156">
        <f t="shared" si="30"/>
        <v>0</v>
      </c>
      <c r="I96" s="156">
        <f t="shared" si="31"/>
        <v>0</v>
      </c>
      <c r="J96" s="157">
        <f>SUM(H96:I96)</f>
        <v>0</v>
      </c>
      <c r="K96" s="158">
        <f t="shared" si="32"/>
        <v>0</v>
      </c>
      <c r="L96" s="150"/>
      <c r="M96" s="150"/>
      <c r="N96" s="159"/>
      <c r="O96" s="135"/>
      <c r="P96" s="135"/>
      <c r="Q96" s="135"/>
      <c r="R96" s="135"/>
      <c r="S96" s="160"/>
      <c r="T96" s="135"/>
      <c r="U96" s="159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61"/>
      <c r="AV96" s="162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</row>
    <row r="97" spans="1:63" s="114" customFormat="1" ht="15.75">
      <c r="A97" s="178"/>
      <c r="B97" s="167"/>
      <c r="C97" s="167"/>
      <c r="D97" s="165"/>
      <c r="E97" s="156"/>
      <c r="F97" s="129" t="e">
        <f>J97/G97</f>
        <v>#DIV/0!</v>
      </c>
      <c r="G97" s="156">
        <f t="shared" si="29"/>
        <v>0</v>
      </c>
      <c r="H97" s="156">
        <f t="shared" si="30"/>
        <v>0</v>
      </c>
      <c r="I97" s="156">
        <f t="shared" si="31"/>
        <v>0</v>
      </c>
      <c r="J97" s="157">
        <f>SUM(H97:I97)</f>
        <v>0</v>
      </c>
      <c r="K97" s="158">
        <f t="shared" si="32"/>
        <v>0</v>
      </c>
      <c r="L97" s="150"/>
      <c r="M97" s="150"/>
      <c r="N97" s="159"/>
      <c r="O97" s="135"/>
      <c r="P97" s="135"/>
      <c r="Q97" s="135"/>
      <c r="R97" s="135"/>
      <c r="S97" s="160"/>
      <c r="T97" s="135"/>
      <c r="U97" s="159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61"/>
      <c r="AV97" s="162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</row>
    <row r="98" spans="1:63" s="114" customFormat="1" ht="15.75">
      <c r="A98" s="178"/>
      <c r="B98" s="167"/>
      <c r="C98" s="167"/>
      <c r="D98" s="165"/>
      <c r="E98" s="156"/>
      <c r="F98" s="129" t="e">
        <f>J98/G98</f>
        <v>#DIV/0!</v>
      </c>
      <c r="G98" s="156">
        <f t="shared" si="29"/>
        <v>0</v>
      </c>
      <c r="H98" s="156">
        <f t="shared" si="30"/>
        <v>0</v>
      </c>
      <c r="I98" s="156">
        <f t="shared" si="31"/>
        <v>0</v>
      </c>
      <c r="J98" s="157">
        <f>SUM(H98:I98)</f>
        <v>0</v>
      </c>
      <c r="K98" s="158">
        <f t="shared" si="32"/>
        <v>0</v>
      </c>
      <c r="L98" s="150"/>
      <c r="M98" s="150"/>
      <c r="N98" s="159"/>
      <c r="O98" s="135"/>
      <c r="P98" s="135"/>
      <c r="Q98" s="135"/>
      <c r="R98" s="135"/>
      <c r="S98" s="160"/>
      <c r="T98" s="135"/>
      <c r="U98" s="159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61"/>
      <c r="AV98" s="162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</row>
    <row r="99" spans="1:55" s="114" customFormat="1" ht="15.75">
      <c r="A99" s="410" t="s">
        <v>198</v>
      </c>
      <c r="B99" s="114">
        <v>6</v>
      </c>
      <c r="D99" s="115"/>
      <c r="E99" s="116"/>
      <c r="F99" s="117"/>
      <c r="Q99" s="114" t="s">
        <v>7</v>
      </c>
      <c r="R99" s="114" t="s">
        <v>109</v>
      </c>
      <c r="S99" s="114" t="s">
        <v>110</v>
      </c>
      <c r="T99" s="114" t="s">
        <v>111</v>
      </c>
      <c r="AD99" s="116"/>
      <c r="AE99" s="116"/>
      <c r="AF99" s="116"/>
      <c r="AG99" s="116"/>
      <c r="AH99" s="116"/>
      <c r="AI99" s="116"/>
      <c r="AJ99" s="116" t="s">
        <v>12</v>
      </c>
      <c r="AK99" s="116" t="s">
        <v>112</v>
      </c>
      <c r="AL99" s="116" t="s">
        <v>113</v>
      </c>
      <c r="AM99" s="116" t="s">
        <v>112</v>
      </c>
      <c r="AN99" s="116" t="s">
        <v>114</v>
      </c>
      <c r="AO99" s="118" t="s">
        <v>115</v>
      </c>
      <c r="AP99" s="118" t="s">
        <v>116</v>
      </c>
      <c r="AQ99" s="118" t="s">
        <v>117</v>
      </c>
      <c r="AR99" s="118" t="s">
        <v>115</v>
      </c>
      <c r="AS99" s="118"/>
      <c r="AT99" s="118"/>
      <c r="AX99" s="114" t="s">
        <v>118</v>
      </c>
      <c r="AY99" s="114" t="s">
        <v>119</v>
      </c>
      <c r="AZ99" s="114" t="s">
        <v>115</v>
      </c>
      <c r="BA99" s="114" t="s">
        <v>112</v>
      </c>
      <c r="BB99" s="114" t="s">
        <v>114</v>
      </c>
      <c r="BC99" s="114" t="s">
        <v>111</v>
      </c>
    </row>
    <row r="100" spans="1:63" s="114" customFormat="1" ht="15">
      <c r="A100" s="411"/>
      <c r="B100" s="119" t="s">
        <v>46</v>
      </c>
      <c r="C100" s="119" t="s">
        <v>47</v>
      </c>
      <c r="D100" s="120" t="s">
        <v>120</v>
      </c>
      <c r="E100" s="121" t="s">
        <v>121</v>
      </c>
      <c r="F100" s="122" t="s">
        <v>129</v>
      </c>
      <c r="G100" s="121" t="s">
        <v>122</v>
      </c>
      <c r="H100" s="121" t="s">
        <v>123</v>
      </c>
      <c r="I100" s="121" t="s">
        <v>124</v>
      </c>
      <c r="J100" s="121" t="s">
        <v>141</v>
      </c>
      <c r="K100" s="123" t="s">
        <v>125</v>
      </c>
      <c r="L100" s="124"/>
      <c r="M100" s="124"/>
      <c r="N100" s="125">
        <v>1</v>
      </c>
      <c r="O100" s="121">
        <v>2</v>
      </c>
      <c r="P100" s="121">
        <v>3</v>
      </c>
      <c r="Q100" s="121">
        <v>4</v>
      </c>
      <c r="R100" s="121">
        <v>5</v>
      </c>
      <c r="S100" s="123">
        <v>6</v>
      </c>
      <c r="T100" s="126">
        <v>7</v>
      </c>
      <c r="U100" s="125">
        <v>8</v>
      </c>
      <c r="V100" s="121">
        <v>9</v>
      </c>
      <c r="W100" s="121">
        <v>10</v>
      </c>
      <c r="X100" s="121">
        <v>11</v>
      </c>
      <c r="Y100" s="121">
        <v>12</v>
      </c>
      <c r="Z100" s="121">
        <v>13</v>
      </c>
      <c r="AA100" s="121">
        <v>14</v>
      </c>
      <c r="AB100" s="121">
        <v>15</v>
      </c>
      <c r="AC100" s="121">
        <v>16</v>
      </c>
      <c r="AD100" s="116"/>
      <c r="AE100" s="121">
        <v>1</v>
      </c>
      <c r="AF100" s="121">
        <v>2</v>
      </c>
      <c r="AG100" s="121">
        <v>3</v>
      </c>
      <c r="AH100" s="121">
        <v>4</v>
      </c>
      <c r="AI100" s="121">
        <v>5</v>
      </c>
      <c r="AJ100" s="121">
        <v>6</v>
      </c>
      <c r="AK100" s="121">
        <v>7</v>
      </c>
      <c r="AL100" s="121">
        <v>8</v>
      </c>
      <c r="AM100" s="121">
        <v>9</v>
      </c>
      <c r="AN100" s="121">
        <v>10</v>
      </c>
      <c r="AO100" s="121">
        <v>11</v>
      </c>
      <c r="AP100" s="121">
        <v>12</v>
      </c>
      <c r="AQ100" s="121">
        <v>13</v>
      </c>
      <c r="AR100" s="121">
        <v>14</v>
      </c>
      <c r="AS100" s="121">
        <v>15</v>
      </c>
      <c r="AT100" s="121">
        <v>16</v>
      </c>
      <c r="AV100" s="121">
        <v>1</v>
      </c>
      <c r="AW100" s="121">
        <v>2</v>
      </c>
      <c r="AX100" s="121">
        <v>3</v>
      </c>
      <c r="AY100" s="121">
        <v>4</v>
      </c>
      <c r="AZ100" s="121">
        <v>5</v>
      </c>
      <c r="BA100" s="121">
        <v>6</v>
      </c>
      <c r="BB100" s="121">
        <v>7</v>
      </c>
      <c r="BC100" s="121">
        <v>8</v>
      </c>
      <c r="BD100" s="121">
        <v>9</v>
      </c>
      <c r="BE100" s="121">
        <v>10</v>
      </c>
      <c r="BF100" s="121">
        <v>11</v>
      </c>
      <c r="BG100" s="121">
        <v>12</v>
      </c>
      <c r="BH100" s="121">
        <v>13</v>
      </c>
      <c r="BI100" s="121">
        <v>14</v>
      </c>
      <c r="BJ100" s="121">
        <v>15</v>
      </c>
      <c r="BK100" s="121">
        <v>16</v>
      </c>
    </row>
    <row r="101" spans="1:63" s="114" customFormat="1" ht="15.75">
      <c r="A101" s="423">
        <v>63</v>
      </c>
      <c r="B101" s="321" t="s">
        <v>295</v>
      </c>
      <c r="C101" s="322" t="s">
        <v>20</v>
      </c>
      <c r="D101" s="323">
        <v>631112</v>
      </c>
      <c r="E101" s="128" t="s">
        <v>363</v>
      </c>
      <c r="F101" s="129">
        <f>J101/G101</f>
        <v>0.8181818181818182</v>
      </c>
      <c r="G101" s="128">
        <f aca="true" t="shared" si="35" ref="G101:G115">COUNT(N101:AC101)</f>
        <v>11</v>
      </c>
      <c r="H101" s="128">
        <f aca="true" t="shared" si="36" ref="H101:H115">SUM(N101:AC101)</f>
        <v>2</v>
      </c>
      <c r="I101" s="128">
        <f aca="true" t="shared" si="37" ref="I101:I115">SUM(AE101:AT101)</f>
        <v>7</v>
      </c>
      <c r="J101" s="130">
        <f>SUM(H101:I101)</f>
        <v>9</v>
      </c>
      <c r="K101" s="131">
        <f aca="true" t="shared" si="38" ref="K101:K115">SUM(AV101:BK101)</f>
        <v>0</v>
      </c>
      <c r="L101" s="116"/>
      <c r="M101" s="116"/>
      <c r="N101" s="132">
        <v>0</v>
      </c>
      <c r="O101" s="133">
        <v>1</v>
      </c>
      <c r="P101" s="133"/>
      <c r="Q101" s="133">
        <v>0</v>
      </c>
      <c r="R101" s="133">
        <v>0</v>
      </c>
      <c r="S101" s="134">
        <v>0</v>
      </c>
      <c r="T101" s="135"/>
      <c r="U101" s="132">
        <v>0</v>
      </c>
      <c r="V101" s="133">
        <v>0</v>
      </c>
      <c r="W101" s="133">
        <v>1</v>
      </c>
      <c r="X101" s="133">
        <v>0</v>
      </c>
      <c r="Y101" s="133">
        <v>0</v>
      </c>
      <c r="Z101" s="133">
        <v>0</v>
      </c>
      <c r="AA101" s="133"/>
      <c r="AB101" s="133"/>
      <c r="AC101" s="133"/>
      <c r="AD101" s="136"/>
      <c r="AE101" s="133">
        <v>0</v>
      </c>
      <c r="AF101" s="133">
        <v>0</v>
      </c>
      <c r="AG101" s="133"/>
      <c r="AH101" s="133">
        <v>1</v>
      </c>
      <c r="AI101" s="133">
        <v>0</v>
      </c>
      <c r="AJ101" s="133">
        <v>0</v>
      </c>
      <c r="AK101" s="133"/>
      <c r="AL101" s="133">
        <v>0</v>
      </c>
      <c r="AM101" s="133">
        <v>2</v>
      </c>
      <c r="AN101" s="133">
        <v>1</v>
      </c>
      <c r="AO101" s="133">
        <v>0</v>
      </c>
      <c r="AP101" s="133">
        <v>2</v>
      </c>
      <c r="AQ101" s="133">
        <v>1</v>
      </c>
      <c r="AR101" s="133"/>
      <c r="AS101" s="133"/>
      <c r="AT101" s="133"/>
      <c r="AU101" s="137"/>
      <c r="AV101" s="138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</row>
    <row r="102" spans="1:63" s="114" customFormat="1" ht="15.75">
      <c r="A102" s="423">
        <v>88</v>
      </c>
      <c r="B102" s="321" t="s">
        <v>295</v>
      </c>
      <c r="C102" s="322" t="s">
        <v>17</v>
      </c>
      <c r="D102" s="323">
        <v>880713</v>
      </c>
      <c r="E102" s="128" t="s">
        <v>363</v>
      </c>
      <c r="F102" s="129">
        <f>J102/G102</f>
        <v>1.6</v>
      </c>
      <c r="G102" s="128">
        <f t="shared" si="35"/>
        <v>10</v>
      </c>
      <c r="H102" s="128">
        <f t="shared" si="36"/>
        <v>8</v>
      </c>
      <c r="I102" s="128">
        <f t="shared" si="37"/>
        <v>8</v>
      </c>
      <c r="J102" s="130">
        <f>SUM(H102:I102)</f>
        <v>16</v>
      </c>
      <c r="K102" s="131">
        <f t="shared" si="38"/>
        <v>10</v>
      </c>
      <c r="L102" s="116"/>
      <c r="M102" s="116"/>
      <c r="N102" s="132">
        <v>1</v>
      </c>
      <c r="O102" s="133">
        <v>0</v>
      </c>
      <c r="P102" s="133">
        <v>2</v>
      </c>
      <c r="Q102" s="133"/>
      <c r="R102" s="133">
        <v>0</v>
      </c>
      <c r="S102" s="134">
        <v>1</v>
      </c>
      <c r="T102" s="135">
        <v>0</v>
      </c>
      <c r="U102" s="132">
        <v>0</v>
      </c>
      <c r="V102" s="133"/>
      <c r="W102" s="133"/>
      <c r="X102" s="133">
        <v>2</v>
      </c>
      <c r="Y102" s="133">
        <v>2</v>
      </c>
      <c r="Z102" s="133">
        <v>0</v>
      </c>
      <c r="AA102" s="133"/>
      <c r="AB102" s="133"/>
      <c r="AC102" s="133"/>
      <c r="AD102" s="136"/>
      <c r="AE102" s="133">
        <v>2</v>
      </c>
      <c r="AF102" s="133">
        <v>1</v>
      </c>
      <c r="AG102" s="133">
        <v>0</v>
      </c>
      <c r="AH102" s="133"/>
      <c r="AI102" s="133">
        <v>0</v>
      </c>
      <c r="AJ102" s="133">
        <v>1</v>
      </c>
      <c r="AK102" s="133">
        <v>2</v>
      </c>
      <c r="AL102" s="133">
        <v>0</v>
      </c>
      <c r="AM102" s="133"/>
      <c r="AN102" s="133"/>
      <c r="AO102" s="133">
        <v>1</v>
      </c>
      <c r="AP102" s="133">
        <v>0</v>
      </c>
      <c r="AQ102" s="133">
        <v>1</v>
      </c>
      <c r="AR102" s="133"/>
      <c r="AS102" s="133"/>
      <c r="AT102" s="133"/>
      <c r="AU102" s="137"/>
      <c r="AV102" s="138"/>
      <c r="AW102" s="139"/>
      <c r="AX102" s="139"/>
      <c r="AY102" s="139"/>
      <c r="AZ102" s="139">
        <v>10</v>
      </c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</row>
    <row r="103" spans="1:64" s="114" customFormat="1" ht="15.75">
      <c r="A103" s="423">
        <v>66</v>
      </c>
      <c r="B103" s="321" t="s">
        <v>82</v>
      </c>
      <c r="C103" s="322" t="s">
        <v>39</v>
      </c>
      <c r="D103" s="323">
        <v>640911</v>
      </c>
      <c r="E103" s="128" t="s">
        <v>363</v>
      </c>
      <c r="F103" s="129">
        <f>J103/G103</f>
        <v>1.3</v>
      </c>
      <c r="G103" s="128">
        <f t="shared" si="35"/>
        <v>10</v>
      </c>
      <c r="H103" s="128">
        <f t="shared" si="36"/>
        <v>1</v>
      </c>
      <c r="I103" s="128">
        <f t="shared" si="37"/>
        <v>12</v>
      </c>
      <c r="J103" s="130">
        <f>SUM(H103:I103)</f>
        <v>13</v>
      </c>
      <c r="K103" s="131">
        <f t="shared" si="38"/>
        <v>0</v>
      </c>
      <c r="L103" s="141"/>
      <c r="M103" s="141"/>
      <c r="N103" s="132"/>
      <c r="O103" s="133"/>
      <c r="P103" s="133">
        <v>0</v>
      </c>
      <c r="Q103" s="133">
        <v>1</v>
      </c>
      <c r="R103" s="133"/>
      <c r="S103" s="134">
        <v>0</v>
      </c>
      <c r="T103" s="135">
        <v>0</v>
      </c>
      <c r="U103" s="132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/>
      <c r="AB103" s="133"/>
      <c r="AC103" s="133"/>
      <c r="AD103" s="136"/>
      <c r="AE103" s="133"/>
      <c r="AF103" s="133"/>
      <c r="AG103" s="133">
        <v>1</v>
      </c>
      <c r="AH103" s="133">
        <v>2</v>
      </c>
      <c r="AI103" s="133"/>
      <c r="AJ103" s="133">
        <v>1</v>
      </c>
      <c r="AK103" s="133">
        <v>0</v>
      </c>
      <c r="AL103" s="133">
        <v>1</v>
      </c>
      <c r="AM103" s="133">
        <v>0</v>
      </c>
      <c r="AN103" s="133">
        <v>1</v>
      </c>
      <c r="AO103" s="133">
        <v>2</v>
      </c>
      <c r="AP103" s="133">
        <v>2</v>
      </c>
      <c r="AQ103" s="133">
        <v>2</v>
      </c>
      <c r="AR103" s="133"/>
      <c r="AS103" s="133"/>
      <c r="AT103" s="133"/>
      <c r="AU103" s="142"/>
      <c r="AV103" s="143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0"/>
    </row>
    <row r="104" spans="1:63" s="37" customFormat="1" ht="15.75">
      <c r="A104" s="423">
        <v>68</v>
      </c>
      <c r="B104" s="321" t="s">
        <v>137</v>
      </c>
      <c r="C104" s="322" t="s">
        <v>76</v>
      </c>
      <c r="D104" s="323">
        <v>800708</v>
      </c>
      <c r="E104" s="128" t="s">
        <v>363</v>
      </c>
      <c r="F104" s="129">
        <f>J104/G104</f>
        <v>2.4</v>
      </c>
      <c r="G104" s="128">
        <f t="shared" si="35"/>
        <v>10</v>
      </c>
      <c r="H104" s="128">
        <f t="shared" si="36"/>
        <v>17</v>
      </c>
      <c r="I104" s="128">
        <f t="shared" si="37"/>
        <v>7</v>
      </c>
      <c r="J104" s="130">
        <f>SUM(H104:I104)</f>
        <v>24</v>
      </c>
      <c r="K104" s="131">
        <f t="shared" si="38"/>
        <v>0</v>
      </c>
      <c r="L104" s="116"/>
      <c r="M104" s="116"/>
      <c r="N104" s="132">
        <v>0</v>
      </c>
      <c r="O104" s="133">
        <v>0</v>
      </c>
      <c r="P104" s="133">
        <v>2</v>
      </c>
      <c r="Q104" s="133">
        <v>2</v>
      </c>
      <c r="R104" s="133">
        <v>0</v>
      </c>
      <c r="S104" s="134">
        <v>0</v>
      </c>
      <c r="T104" s="135"/>
      <c r="U104" s="132"/>
      <c r="V104" s="133">
        <v>3</v>
      </c>
      <c r="W104" s="133">
        <v>1</v>
      </c>
      <c r="X104" s="133"/>
      <c r="Y104" s="133">
        <v>7</v>
      </c>
      <c r="Z104" s="133">
        <v>2</v>
      </c>
      <c r="AA104" s="133"/>
      <c r="AB104" s="133"/>
      <c r="AC104" s="133"/>
      <c r="AD104" s="136"/>
      <c r="AE104" s="133">
        <v>0</v>
      </c>
      <c r="AF104" s="133">
        <v>0</v>
      </c>
      <c r="AG104" s="133">
        <v>1</v>
      </c>
      <c r="AH104" s="133">
        <v>0</v>
      </c>
      <c r="AI104" s="133">
        <v>0</v>
      </c>
      <c r="AJ104" s="133">
        <v>1</v>
      </c>
      <c r="AK104" s="133"/>
      <c r="AL104" s="133"/>
      <c r="AM104" s="133">
        <v>0</v>
      </c>
      <c r="AN104" s="133">
        <v>2</v>
      </c>
      <c r="AO104" s="133"/>
      <c r="AP104" s="133">
        <v>3</v>
      </c>
      <c r="AQ104" s="133">
        <v>0</v>
      </c>
      <c r="AR104" s="133"/>
      <c r="AS104" s="133"/>
      <c r="AT104" s="133"/>
      <c r="AU104" s="137"/>
      <c r="AV104" s="138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</row>
    <row r="105" spans="1:63" s="37" customFormat="1" ht="15.75">
      <c r="A105" s="423">
        <v>44</v>
      </c>
      <c r="B105" s="321" t="s">
        <v>297</v>
      </c>
      <c r="C105" s="322" t="s">
        <v>23</v>
      </c>
      <c r="D105" s="323">
        <v>910228</v>
      </c>
      <c r="E105" s="128" t="s">
        <v>363</v>
      </c>
      <c r="F105" s="129">
        <f aca="true" t="shared" si="39" ref="F105:F112">J105/G105</f>
        <v>1.6666666666666667</v>
      </c>
      <c r="G105" s="128">
        <f t="shared" si="35"/>
        <v>9</v>
      </c>
      <c r="H105" s="128">
        <f t="shared" si="36"/>
        <v>8</v>
      </c>
      <c r="I105" s="128">
        <f t="shared" si="37"/>
        <v>7</v>
      </c>
      <c r="J105" s="130">
        <f aca="true" t="shared" si="40" ref="J105:J112">SUM(H105:I105)</f>
        <v>15</v>
      </c>
      <c r="K105" s="131">
        <f t="shared" si="38"/>
        <v>0</v>
      </c>
      <c r="L105" s="116"/>
      <c r="M105" s="116"/>
      <c r="N105" s="132">
        <v>1</v>
      </c>
      <c r="O105" s="133">
        <v>0</v>
      </c>
      <c r="P105" s="133">
        <v>2</v>
      </c>
      <c r="Q105" s="133">
        <v>2</v>
      </c>
      <c r="R105" s="133">
        <v>0</v>
      </c>
      <c r="S105" s="134"/>
      <c r="T105" s="135">
        <v>0</v>
      </c>
      <c r="U105" s="132">
        <v>0</v>
      </c>
      <c r="V105" s="133"/>
      <c r="W105" s="133"/>
      <c r="X105" s="133">
        <v>0</v>
      </c>
      <c r="Y105" s="133"/>
      <c r="Z105" s="133">
        <v>3</v>
      </c>
      <c r="AA105" s="133"/>
      <c r="AB105" s="133"/>
      <c r="AC105" s="133"/>
      <c r="AD105" s="136"/>
      <c r="AE105" s="133">
        <v>1</v>
      </c>
      <c r="AF105" s="133">
        <v>0</v>
      </c>
      <c r="AG105" s="133">
        <v>0</v>
      </c>
      <c r="AH105" s="133">
        <v>0</v>
      </c>
      <c r="AI105" s="133">
        <v>0</v>
      </c>
      <c r="AJ105" s="133"/>
      <c r="AK105" s="133">
        <v>1</v>
      </c>
      <c r="AL105" s="133">
        <v>3</v>
      </c>
      <c r="AM105" s="133"/>
      <c r="AN105" s="133"/>
      <c r="AO105" s="133">
        <v>2</v>
      </c>
      <c r="AP105" s="133"/>
      <c r="AQ105" s="133">
        <v>0</v>
      </c>
      <c r="AR105" s="133"/>
      <c r="AS105" s="133"/>
      <c r="AT105" s="133"/>
      <c r="AU105" s="137"/>
      <c r="AV105" s="138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</row>
    <row r="106" spans="1:63" s="37" customFormat="1" ht="15.75">
      <c r="A106" s="423">
        <v>91</v>
      </c>
      <c r="B106" s="321" t="s">
        <v>175</v>
      </c>
      <c r="C106" s="322" t="s">
        <v>100</v>
      </c>
      <c r="D106" s="323">
        <v>711028</v>
      </c>
      <c r="E106" s="128" t="s">
        <v>363</v>
      </c>
      <c r="F106" s="129">
        <f t="shared" si="39"/>
        <v>1.2857142857142858</v>
      </c>
      <c r="G106" s="128">
        <f t="shared" si="35"/>
        <v>7</v>
      </c>
      <c r="H106" s="128">
        <f t="shared" si="36"/>
        <v>6</v>
      </c>
      <c r="I106" s="128">
        <f t="shared" si="37"/>
        <v>3</v>
      </c>
      <c r="J106" s="130">
        <f t="shared" si="40"/>
        <v>9</v>
      </c>
      <c r="K106" s="131">
        <f t="shared" si="38"/>
        <v>10</v>
      </c>
      <c r="L106" s="116"/>
      <c r="M106" s="116"/>
      <c r="N106" s="132">
        <v>0</v>
      </c>
      <c r="O106" s="133">
        <v>0</v>
      </c>
      <c r="P106" s="133">
        <v>1</v>
      </c>
      <c r="Q106" s="133"/>
      <c r="R106" s="133"/>
      <c r="S106" s="134">
        <v>2</v>
      </c>
      <c r="T106" s="135">
        <v>0</v>
      </c>
      <c r="U106" s="132"/>
      <c r="V106" s="133">
        <v>2</v>
      </c>
      <c r="W106" s="133"/>
      <c r="X106" s="133">
        <v>1</v>
      </c>
      <c r="Y106" s="133"/>
      <c r="Z106" s="133"/>
      <c r="AA106" s="133"/>
      <c r="AB106" s="133"/>
      <c r="AC106" s="133"/>
      <c r="AD106" s="136"/>
      <c r="AE106" s="133">
        <v>0</v>
      </c>
      <c r="AF106" s="133">
        <v>0</v>
      </c>
      <c r="AG106" s="133">
        <v>2</v>
      </c>
      <c r="AH106" s="133"/>
      <c r="AI106" s="133"/>
      <c r="AJ106" s="133">
        <v>0</v>
      </c>
      <c r="AK106" s="133">
        <v>0</v>
      </c>
      <c r="AL106" s="133"/>
      <c r="AM106" s="133">
        <v>0</v>
      </c>
      <c r="AN106" s="133"/>
      <c r="AO106" s="133">
        <v>1</v>
      </c>
      <c r="AP106" s="133"/>
      <c r="AQ106" s="133"/>
      <c r="AR106" s="133"/>
      <c r="AS106" s="133"/>
      <c r="AT106" s="133"/>
      <c r="AU106" s="137"/>
      <c r="AV106" s="138"/>
      <c r="AW106" s="139"/>
      <c r="AX106" s="139"/>
      <c r="AY106" s="139"/>
      <c r="AZ106" s="139"/>
      <c r="BA106" s="139"/>
      <c r="BB106" s="139">
        <v>10</v>
      </c>
      <c r="BC106" s="139"/>
      <c r="BD106" s="139"/>
      <c r="BE106" s="139"/>
      <c r="BF106" s="139"/>
      <c r="BG106" s="139"/>
      <c r="BH106" s="139"/>
      <c r="BI106" s="139"/>
      <c r="BJ106" s="139"/>
      <c r="BK106" s="139"/>
    </row>
    <row r="107" spans="1:64" s="37" customFormat="1" ht="15.75">
      <c r="A107" s="423">
        <v>19</v>
      </c>
      <c r="B107" s="321" t="s">
        <v>298</v>
      </c>
      <c r="C107" s="322" t="s">
        <v>66</v>
      </c>
      <c r="D107" s="323">
        <v>860223</v>
      </c>
      <c r="E107" s="128" t="s">
        <v>363</v>
      </c>
      <c r="F107" s="129">
        <f t="shared" si="39"/>
        <v>2.6153846153846154</v>
      </c>
      <c r="G107" s="128">
        <f t="shared" si="35"/>
        <v>13</v>
      </c>
      <c r="H107" s="128">
        <f t="shared" si="36"/>
        <v>21</v>
      </c>
      <c r="I107" s="128">
        <f t="shared" si="37"/>
        <v>13</v>
      </c>
      <c r="J107" s="130">
        <f t="shared" si="40"/>
        <v>34</v>
      </c>
      <c r="K107" s="131">
        <f t="shared" si="38"/>
        <v>10</v>
      </c>
      <c r="L107" s="116"/>
      <c r="M107" s="116"/>
      <c r="N107" s="132">
        <v>1</v>
      </c>
      <c r="O107" s="133">
        <v>0</v>
      </c>
      <c r="P107" s="133">
        <v>1</v>
      </c>
      <c r="Q107" s="133">
        <v>3</v>
      </c>
      <c r="R107" s="133">
        <v>2</v>
      </c>
      <c r="S107" s="134">
        <v>0</v>
      </c>
      <c r="T107" s="135">
        <v>1</v>
      </c>
      <c r="U107" s="132">
        <v>2</v>
      </c>
      <c r="V107" s="133">
        <v>1</v>
      </c>
      <c r="W107" s="133">
        <v>2</v>
      </c>
      <c r="X107" s="133">
        <v>3</v>
      </c>
      <c r="Y107" s="133">
        <v>3</v>
      </c>
      <c r="Z107" s="133">
        <v>2</v>
      </c>
      <c r="AA107" s="133"/>
      <c r="AB107" s="133"/>
      <c r="AC107" s="133"/>
      <c r="AD107" s="136"/>
      <c r="AE107" s="133">
        <v>2</v>
      </c>
      <c r="AF107" s="133">
        <v>1</v>
      </c>
      <c r="AG107" s="133">
        <v>0</v>
      </c>
      <c r="AH107" s="133">
        <v>1</v>
      </c>
      <c r="AI107" s="133">
        <v>4</v>
      </c>
      <c r="AJ107" s="133">
        <v>0</v>
      </c>
      <c r="AK107" s="133">
        <v>1</v>
      </c>
      <c r="AL107" s="133">
        <v>0</v>
      </c>
      <c r="AM107" s="133">
        <v>0</v>
      </c>
      <c r="AN107" s="133">
        <v>0</v>
      </c>
      <c r="AO107" s="133">
        <v>0</v>
      </c>
      <c r="AP107" s="133">
        <v>4</v>
      </c>
      <c r="AQ107" s="133">
        <v>0</v>
      </c>
      <c r="AR107" s="133"/>
      <c r="AS107" s="133"/>
      <c r="AT107" s="133"/>
      <c r="AU107" s="137"/>
      <c r="AV107" s="138"/>
      <c r="AW107" s="139"/>
      <c r="AX107" s="139"/>
      <c r="AY107" s="139"/>
      <c r="AZ107" s="139"/>
      <c r="BA107" s="139"/>
      <c r="BB107" s="139"/>
      <c r="BC107" s="139"/>
      <c r="BD107" s="139">
        <v>10</v>
      </c>
      <c r="BE107" s="139"/>
      <c r="BF107" s="139"/>
      <c r="BG107" s="139"/>
      <c r="BH107" s="139"/>
      <c r="BI107" s="139"/>
      <c r="BJ107" s="139"/>
      <c r="BK107" s="139"/>
      <c r="BL107" s="114"/>
    </row>
    <row r="108" spans="1:64" s="37" customFormat="1" ht="15.75">
      <c r="A108" s="423">
        <v>77</v>
      </c>
      <c r="B108" s="321" t="s">
        <v>290</v>
      </c>
      <c r="C108" s="322" t="s">
        <v>57</v>
      </c>
      <c r="D108" s="323">
        <v>770109</v>
      </c>
      <c r="E108" s="128" t="s">
        <v>363</v>
      </c>
      <c r="F108" s="129">
        <f t="shared" si="39"/>
        <v>2.8461538461538463</v>
      </c>
      <c r="G108" s="128">
        <f t="shared" si="35"/>
        <v>13</v>
      </c>
      <c r="H108" s="128">
        <f t="shared" si="36"/>
        <v>22</v>
      </c>
      <c r="I108" s="128">
        <f t="shared" si="37"/>
        <v>15</v>
      </c>
      <c r="J108" s="130">
        <f t="shared" si="40"/>
        <v>37</v>
      </c>
      <c r="K108" s="131">
        <f t="shared" si="38"/>
        <v>0</v>
      </c>
      <c r="L108" s="116"/>
      <c r="M108" s="116"/>
      <c r="N108" s="132">
        <v>2</v>
      </c>
      <c r="O108" s="133">
        <v>2</v>
      </c>
      <c r="P108" s="133">
        <v>0</v>
      </c>
      <c r="Q108" s="133">
        <v>2</v>
      </c>
      <c r="R108" s="133">
        <v>3</v>
      </c>
      <c r="S108" s="134">
        <v>0</v>
      </c>
      <c r="T108" s="135">
        <v>3</v>
      </c>
      <c r="U108" s="132">
        <v>2</v>
      </c>
      <c r="V108" s="133">
        <v>3</v>
      </c>
      <c r="W108" s="133">
        <v>1</v>
      </c>
      <c r="X108" s="133">
        <v>0</v>
      </c>
      <c r="Y108" s="133">
        <v>4</v>
      </c>
      <c r="Z108" s="133">
        <v>0</v>
      </c>
      <c r="AA108" s="133"/>
      <c r="AB108" s="133"/>
      <c r="AC108" s="133"/>
      <c r="AD108" s="136"/>
      <c r="AE108" s="133">
        <v>0</v>
      </c>
      <c r="AF108" s="133">
        <v>0</v>
      </c>
      <c r="AG108" s="133">
        <v>0</v>
      </c>
      <c r="AH108" s="133">
        <v>2</v>
      </c>
      <c r="AI108" s="133">
        <v>0</v>
      </c>
      <c r="AJ108" s="133">
        <v>0</v>
      </c>
      <c r="AK108" s="133">
        <v>0</v>
      </c>
      <c r="AL108" s="133">
        <v>0</v>
      </c>
      <c r="AM108" s="133">
        <v>4</v>
      </c>
      <c r="AN108" s="133">
        <v>2</v>
      </c>
      <c r="AO108" s="133">
        <v>4</v>
      </c>
      <c r="AP108" s="133">
        <v>2</v>
      </c>
      <c r="AQ108" s="133">
        <v>1</v>
      </c>
      <c r="AR108" s="133"/>
      <c r="AS108" s="133"/>
      <c r="AT108" s="133"/>
      <c r="AU108" s="137"/>
      <c r="AV108" s="138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14"/>
    </row>
    <row r="109" spans="1:64" s="37" customFormat="1" ht="15.75">
      <c r="A109" s="423">
        <v>7</v>
      </c>
      <c r="B109" s="321" t="s">
        <v>99</v>
      </c>
      <c r="C109" s="322" t="s">
        <v>70</v>
      </c>
      <c r="D109" s="323">
        <v>821007</v>
      </c>
      <c r="E109" s="128" t="s">
        <v>363</v>
      </c>
      <c r="F109" s="129">
        <f t="shared" si="39"/>
        <v>2</v>
      </c>
      <c r="G109" s="128">
        <f t="shared" si="35"/>
        <v>2</v>
      </c>
      <c r="H109" s="128">
        <f t="shared" si="36"/>
        <v>2</v>
      </c>
      <c r="I109" s="128">
        <f t="shared" si="37"/>
        <v>2</v>
      </c>
      <c r="J109" s="130">
        <f t="shared" si="40"/>
        <v>4</v>
      </c>
      <c r="K109" s="131">
        <f t="shared" si="38"/>
        <v>0</v>
      </c>
      <c r="L109" s="116"/>
      <c r="M109" s="116"/>
      <c r="N109" s="132">
        <v>2</v>
      </c>
      <c r="O109" s="133"/>
      <c r="P109" s="133"/>
      <c r="Q109" s="133">
        <v>0</v>
      </c>
      <c r="R109" s="133"/>
      <c r="S109" s="134"/>
      <c r="T109" s="135"/>
      <c r="U109" s="132"/>
      <c r="V109" s="133"/>
      <c r="W109" s="133"/>
      <c r="X109" s="133"/>
      <c r="Y109" s="133"/>
      <c r="Z109" s="133"/>
      <c r="AA109" s="133"/>
      <c r="AB109" s="133"/>
      <c r="AC109" s="133"/>
      <c r="AD109" s="136"/>
      <c r="AE109" s="133">
        <v>0</v>
      </c>
      <c r="AF109" s="133"/>
      <c r="AG109" s="133"/>
      <c r="AH109" s="133">
        <v>2</v>
      </c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7"/>
      <c r="AV109" s="138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14"/>
    </row>
    <row r="110" spans="1:63" s="114" customFormat="1" ht="15.75">
      <c r="A110" s="423"/>
      <c r="B110" s="321" t="s">
        <v>272</v>
      </c>
      <c r="C110" s="322" t="s">
        <v>17</v>
      </c>
      <c r="D110" s="323"/>
      <c r="E110" s="128" t="s">
        <v>522</v>
      </c>
      <c r="F110" s="129">
        <f t="shared" si="39"/>
        <v>2</v>
      </c>
      <c r="G110" s="128">
        <f t="shared" si="35"/>
        <v>2</v>
      </c>
      <c r="H110" s="128">
        <f t="shared" si="36"/>
        <v>2</v>
      </c>
      <c r="I110" s="128">
        <f t="shared" si="37"/>
        <v>2</v>
      </c>
      <c r="J110" s="130">
        <f t="shared" si="40"/>
        <v>4</v>
      </c>
      <c r="K110" s="131">
        <f t="shared" si="38"/>
        <v>0</v>
      </c>
      <c r="L110" s="116"/>
      <c r="M110" s="116"/>
      <c r="N110" s="132"/>
      <c r="O110" s="133"/>
      <c r="P110" s="133"/>
      <c r="Q110" s="133"/>
      <c r="R110" s="133">
        <v>2</v>
      </c>
      <c r="S110" s="134"/>
      <c r="T110" s="135"/>
      <c r="U110" s="132"/>
      <c r="V110" s="133"/>
      <c r="W110" s="133">
        <v>0</v>
      </c>
      <c r="X110" s="133"/>
      <c r="Y110" s="133"/>
      <c r="Z110" s="133"/>
      <c r="AA110" s="133"/>
      <c r="AB110" s="133"/>
      <c r="AC110" s="133"/>
      <c r="AD110" s="136"/>
      <c r="AE110" s="133"/>
      <c r="AF110" s="133"/>
      <c r="AG110" s="133"/>
      <c r="AH110" s="133"/>
      <c r="AI110" s="133">
        <v>1</v>
      </c>
      <c r="AJ110" s="133"/>
      <c r="AK110" s="133"/>
      <c r="AL110" s="133"/>
      <c r="AM110" s="133"/>
      <c r="AN110" s="133">
        <v>1</v>
      </c>
      <c r="AO110" s="133"/>
      <c r="AP110" s="133"/>
      <c r="AQ110" s="133"/>
      <c r="AR110" s="133"/>
      <c r="AS110" s="133"/>
      <c r="AT110" s="133"/>
      <c r="AU110" s="137"/>
      <c r="AV110" s="138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</row>
    <row r="111" spans="1:63" s="114" customFormat="1" ht="15.75">
      <c r="A111" s="423"/>
      <c r="B111" s="321" t="s">
        <v>272</v>
      </c>
      <c r="C111" s="322" t="s">
        <v>37</v>
      </c>
      <c r="D111" s="323"/>
      <c r="E111" s="128" t="s">
        <v>363</v>
      </c>
      <c r="F111" s="129">
        <f t="shared" si="39"/>
        <v>0.75</v>
      </c>
      <c r="G111" s="128">
        <f t="shared" si="35"/>
        <v>4</v>
      </c>
      <c r="H111" s="128">
        <f t="shared" si="36"/>
        <v>2</v>
      </c>
      <c r="I111" s="128">
        <f t="shared" si="37"/>
        <v>1</v>
      </c>
      <c r="J111" s="130">
        <f t="shared" si="40"/>
        <v>3</v>
      </c>
      <c r="K111" s="131">
        <f t="shared" si="38"/>
        <v>20</v>
      </c>
      <c r="L111" s="116"/>
      <c r="M111" s="116"/>
      <c r="N111" s="132"/>
      <c r="O111" s="133"/>
      <c r="P111" s="133"/>
      <c r="Q111" s="133"/>
      <c r="R111" s="133"/>
      <c r="S111" s="134"/>
      <c r="T111" s="135">
        <v>0</v>
      </c>
      <c r="U111" s="132">
        <v>0</v>
      </c>
      <c r="V111" s="133">
        <v>0</v>
      </c>
      <c r="W111" s="133"/>
      <c r="X111" s="133">
        <v>2</v>
      </c>
      <c r="Y111" s="183"/>
      <c r="Z111" s="133"/>
      <c r="AA111" s="133"/>
      <c r="AB111" s="133"/>
      <c r="AC111" s="133"/>
      <c r="AD111" s="136"/>
      <c r="AE111" s="133"/>
      <c r="AF111" s="133"/>
      <c r="AG111" s="133"/>
      <c r="AH111" s="133"/>
      <c r="AI111" s="133"/>
      <c r="AJ111" s="133"/>
      <c r="AK111" s="133">
        <v>1</v>
      </c>
      <c r="AL111" s="133">
        <v>0</v>
      </c>
      <c r="AM111" s="133">
        <v>0</v>
      </c>
      <c r="AN111" s="133"/>
      <c r="AO111" s="133">
        <v>0</v>
      </c>
      <c r="AP111" s="183"/>
      <c r="AQ111" s="133"/>
      <c r="AR111" s="133"/>
      <c r="AS111" s="133"/>
      <c r="AT111" s="133"/>
      <c r="AU111" s="137"/>
      <c r="AV111" s="138"/>
      <c r="AW111" s="139"/>
      <c r="AX111" s="139"/>
      <c r="AY111" s="139"/>
      <c r="AZ111" s="139"/>
      <c r="BA111" s="139"/>
      <c r="BB111" s="139">
        <v>10</v>
      </c>
      <c r="BC111" s="139"/>
      <c r="BD111" s="139"/>
      <c r="BE111" s="139"/>
      <c r="BF111" s="139">
        <v>10</v>
      </c>
      <c r="BG111" s="139"/>
      <c r="BH111" s="139"/>
      <c r="BI111" s="139"/>
      <c r="BJ111" s="139"/>
      <c r="BK111" s="139"/>
    </row>
    <row r="112" spans="1:63" ht="15.75">
      <c r="A112" s="424"/>
      <c r="B112" s="324"/>
      <c r="C112" s="325"/>
      <c r="D112" s="326"/>
      <c r="E112" s="128" t="s">
        <v>363</v>
      </c>
      <c r="F112" s="129" t="e">
        <f t="shared" si="39"/>
        <v>#DIV/0!</v>
      </c>
      <c r="G112" s="128">
        <f t="shared" si="35"/>
        <v>0</v>
      </c>
      <c r="H112" s="128">
        <f t="shared" si="36"/>
        <v>0</v>
      </c>
      <c r="I112" s="128">
        <f t="shared" si="37"/>
        <v>0</v>
      </c>
      <c r="J112" s="130">
        <f t="shared" si="40"/>
        <v>0</v>
      </c>
      <c r="K112" s="131">
        <f t="shared" si="38"/>
        <v>0</v>
      </c>
      <c r="L112" s="116"/>
      <c r="M112" s="116"/>
      <c r="N112" s="132"/>
      <c r="O112" s="133"/>
      <c r="P112" s="133"/>
      <c r="Q112" s="133"/>
      <c r="R112" s="133"/>
      <c r="S112" s="134"/>
      <c r="T112" s="135"/>
      <c r="U112" s="132"/>
      <c r="V112" s="133"/>
      <c r="W112" s="133"/>
      <c r="X112" s="133"/>
      <c r="Y112" s="133"/>
      <c r="Z112" s="133"/>
      <c r="AA112" s="133"/>
      <c r="AB112" s="133"/>
      <c r="AC112" s="133"/>
      <c r="AD112" s="136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7"/>
      <c r="AV112" s="138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</row>
    <row r="113" spans="1:63" s="114" customFormat="1" ht="15.75">
      <c r="A113" s="178"/>
      <c r="B113" s="198" t="s">
        <v>180</v>
      </c>
      <c r="C113" s="198" t="s">
        <v>15</v>
      </c>
      <c r="D113" s="165"/>
      <c r="E113" s="156" t="s">
        <v>364</v>
      </c>
      <c r="F113" s="129">
        <f>J113/G113</f>
        <v>8.416666666666666</v>
      </c>
      <c r="G113" s="156">
        <f t="shared" si="35"/>
        <v>12</v>
      </c>
      <c r="H113" s="156">
        <f t="shared" si="36"/>
        <v>101</v>
      </c>
      <c r="I113" s="156">
        <f t="shared" si="37"/>
        <v>0</v>
      </c>
      <c r="J113" s="157">
        <f>SUM(H113:I113)</f>
        <v>101</v>
      </c>
      <c r="K113" s="158">
        <f t="shared" si="38"/>
        <v>10</v>
      </c>
      <c r="L113" s="150"/>
      <c r="M113" s="150"/>
      <c r="N113" s="159">
        <v>8</v>
      </c>
      <c r="O113" s="135">
        <v>7</v>
      </c>
      <c r="P113" s="135">
        <v>7</v>
      </c>
      <c r="Q113" s="135">
        <v>12</v>
      </c>
      <c r="R113" s="135"/>
      <c r="S113" s="160">
        <v>17</v>
      </c>
      <c r="T113" s="135">
        <v>7</v>
      </c>
      <c r="U113" s="159">
        <v>11</v>
      </c>
      <c r="V113" s="135">
        <v>6</v>
      </c>
      <c r="W113" s="135">
        <v>12</v>
      </c>
      <c r="X113" s="135">
        <v>5</v>
      </c>
      <c r="Y113" s="135">
        <v>7</v>
      </c>
      <c r="Z113" s="135">
        <v>2</v>
      </c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61"/>
      <c r="AV113" s="162"/>
      <c r="AW113" s="163"/>
      <c r="AX113" s="163"/>
      <c r="AY113" s="163"/>
      <c r="AZ113" s="163"/>
      <c r="BA113" s="163"/>
      <c r="BB113" s="163"/>
      <c r="BC113" s="163"/>
      <c r="BD113" s="163"/>
      <c r="BE113" s="163">
        <v>10</v>
      </c>
      <c r="BF113" s="163"/>
      <c r="BG113" s="163"/>
      <c r="BH113" s="163"/>
      <c r="BI113" s="163"/>
      <c r="BJ113" s="163"/>
      <c r="BK113" s="163"/>
    </row>
    <row r="114" spans="1:63" s="114" customFormat="1" ht="15.75">
      <c r="A114" s="178"/>
      <c r="B114" s="198" t="s">
        <v>128</v>
      </c>
      <c r="C114" s="198" t="s">
        <v>17</v>
      </c>
      <c r="D114" s="165"/>
      <c r="E114" s="156" t="s">
        <v>364</v>
      </c>
      <c r="F114" s="129">
        <f>J114/G114</f>
        <v>6</v>
      </c>
      <c r="G114" s="156">
        <f t="shared" si="35"/>
        <v>1</v>
      </c>
      <c r="H114" s="156">
        <f t="shared" si="36"/>
        <v>6</v>
      </c>
      <c r="I114" s="156">
        <f t="shared" si="37"/>
        <v>0</v>
      </c>
      <c r="J114" s="157">
        <f>SUM(H114:I114)</f>
        <v>6</v>
      </c>
      <c r="K114" s="158">
        <f t="shared" si="38"/>
        <v>0</v>
      </c>
      <c r="L114" s="150"/>
      <c r="M114" s="150"/>
      <c r="N114" s="159"/>
      <c r="O114" s="135"/>
      <c r="P114" s="135"/>
      <c r="Q114" s="135"/>
      <c r="R114" s="135">
        <v>6</v>
      </c>
      <c r="S114" s="160"/>
      <c r="T114" s="135"/>
      <c r="U114" s="159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61"/>
      <c r="AV114" s="162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</row>
    <row r="115" spans="1:64" s="114" customFormat="1" ht="15.75">
      <c r="A115" s="178"/>
      <c r="B115" s="167"/>
      <c r="C115" s="167"/>
      <c r="D115" s="165"/>
      <c r="E115" s="156" t="s">
        <v>364</v>
      </c>
      <c r="F115" s="129" t="e">
        <f>J115/G115</f>
        <v>#DIV/0!</v>
      </c>
      <c r="G115" s="156">
        <f t="shared" si="35"/>
        <v>0</v>
      </c>
      <c r="H115" s="156">
        <f t="shared" si="36"/>
        <v>0</v>
      </c>
      <c r="I115" s="156">
        <f t="shared" si="37"/>
        <v>0</v>
      </c>
      <c r="J115" s="157">
        <f>SUM(H115:I115)</f>
        <v>0</v>
      </c>
      <c r="K115" s="158">
        <f t="shared" si="38"/>
        <v>0</v>
      </c>
      <c r="L115" s="150"/>
      <c r="M115" s="150"/>
      <c r="N115" s="159"/>
      <c r="O115" s="135"/>
      <c r="P115" s="135"/>
      <c r="Q115" s="135"/>
      <c r="R115" s="135"/>
      <c r="S115" s="160"/>
      <c r="T115" s="135"/>
      <c r="U115" s="159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61"/>
      <c r="AV115" s="162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40"/>
    </row>
    <row r="116" spans="1:63" s="37" customFormat="1" ht="15.75">
      <c r="A116" s="410" t="s">
        <v>199</v>
      </c>
      <c r="B116" s="114">
        <v>7</v>
      </c>
      <c r="C116" s="114"/>
      <c r="D116" s="115"/>
      <c r="E116" s="116"/>
      <c r="F116" s="117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 t="s">
        <v>7</v>
      </c>
      <c r="R116" s="114" t="s">
        <v>109</v>
      </c>
      <c r="S116" s="114" t="s">
        <v>110</v>
      </c>
      <c r="T116" s="114" t="s">
        <v>111</v>
      </c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  <c r="AE116" s="116"/>
      <c r="AF116" s="116"/>
      <c r="AG116" s="116"/>
      <c r="AH116" s="116"/>
      <c r="AI116" s="116"/>
      <c r="AJ116" s="116" t="s">
        <v>12</v>
      </c>
      <c r="AK116" s="116" t="s">
        <v>112</v>
      </c>
      <c r="AL116" s="116" t="s">
        <v>113</v>
      </c>
      <c r="AM116" s="116" t="s">
        <v>112</v>
      </c>
      <c r="AN116" s="116" t="s">
        <v>114</v>
      </c>
      <c r="AO116" s="118" t="s">
        <v>115</v>
      </c>
      <c r="AP116" s="118" t="s">
        <v>116</v>
      </c>
      <c r="AQ116" s="118" t="s">
        <v>117</v>
      </c>
      <c r="AR116" s="118" t="s">
        <v>115</v>
      </c>
      <c r="AS116" s="118"/>
      <c r="AT116" s="118"/>
      <c r="AU116" s="114"/>
      <c r="AV116" s="114"/>
      <c r="AW116" s="114"/>
      <c r="AX116" s="114" t="s">
        <v>118</v>
      </c>
      <c r="AY116" s="114" t="s">
        <v>119</v>
      </c>
      <c r="AZ116" s="114" t="s">
        <v>115</v>
      </c>
      <c r="BA116" s="114" t="s">
        <v>112</v>
      </c>
      <c r="BB116" s="114" t="s">
        <v>114</v>
      </c>
      <c r="BC116" s="114" t="s">
        <v>111</v>
      </c>
      <c r="BD116" s="114"/>
      <c r="BE116" s="114"/>
      <c r="BF116" s="114"/>
      <c r="BG116" s="114"/>
      <c r="BH116" s="114"/>
      <c r="BI116" s="114"/>
      <c r="BJ116" s="114"/>
      <c r="BK116" s="114"/>
    </row>
    <row r="117" spans="1:64" s="37" customFormat="1" ht="15">
      <c r="A117" s="411"/>
      <c r="B117" s="119" t="s">
        <v>46</v>
      </c>
      <c r="C117" s="119" t="s">
        <v>47</v>
      </c>
      <c r="D117" s="120" t="s">
        <v>120</v>
      </c>
      <c r="E117" s="121" t="s">
        <v>121</v>
      </c>
      <c r="F117" s="122" t="s">
        <v>129</v>
      </c>
      <c r="G117" s="121" t="s">
        <v>122</v>
      </c>
      <c r="H117" s="121" t="s">
        <v>123</v>
      </c>
      <c r="I117" s="121" t="s">
        <v>124</v>
      </c>
      <c r="J117" s="121" t="s">
        <v>141</v>
      </c>
      <c r="K117" s="123" t="s">
        <v>125</v>
      </c>
      <c r="L117" s="124"/>
      <c r="M117" s="124"/>
      <c r="N117" s="125">
        <v>1</v>
      </c>
      <c r="O117" s="121">
        <v>2</v>
      </c>
      <c r="P117" s="121">
        <v>3</v>
      </c>
      <c r="Q117" s="121">
        <v>4</v>
      </c>
      <c r="R117" s="121">
        <v>5</v>
      </c>
      <c r="S117" s="123">
        <v>6</v>
      </c>
      <c r="T117" s="126">
        <v>7</v>
      </c>
      <c r="U117" s="125">
        <v>8</v>
      </c>
      <c r="V117" s="121">
        <v>9</v>
      </c>
      <c r="W117" s="121">
        <v>10</v>
      </c>
      <c r="X117" s="121">
        <v>11</v>
      </c>
      <c r="Y117" s="121">
        <v>12</v>
      </c>
      <c r="Z117" s="121">
        <v>13</v>
      </c>
      <c r="AA117" s="121">
        <v>14</v>
      </c>
      <c r="AB117" s="121">
        <v>15</v>
      </c>
      <c r="AC117" s="121">
        <v>16</v>
      </c>
      <c r="AD117" s="116"/>
      <c r="AE117" s="121">
        <v>1</v>
      </c>
      <c r="AF117" s="121">
        <v>2</v>
      </c>
      <c r="AG117" s="121">
        <v>3</v>
      </c>
      <c r="AH117" s="121">
        <v>4</v>
      </c>
      <c r="AI117" s="121">
        <v>5</v>
      </c>
      <c r="AJ117" s="121">
        <v>6</v>
      </c>
      <c r="AK117" s="121">
        <v>7</v>
      </c>
      <c r="AL117" s="121">
        <v>8</v>
      </c>
      <c r="AM117" s="121">
        <v>9</v>
      </c>
      <c r="AN117" s="121">
        <v>10</v>
      </c>
      <c r="AO117" s="121">
        <v>11</v>
      </c>
      <c r="AP117" s="121">
        <v>12</v>
      </c>
      <c r="AQ117" s="121">
        <v>13</v>
      </c>
      <c r="AR117" s="121">
        <v>14</v>
      </c>
      <c r="AS117" s="121">
        <v>15</v>
      </c>
      <c r="AT117" s="121">
        <v>16</v>
      </c>
      <c r="AU117" s="114"/>
      <c r="AV117" s="121">
        <v>1</v>
      </c>
      <c r="AW117" s="121">
        <v>2</v>
      </c>
      <c r="AX117" s="121">
        <v>3</v>
      </c>
      <c r="AY117" s="121">
        <v>4</v>
      </c>
      <c r="AZ117" s="121">
        <v>5</v>
      </c>
      <c r="BA117" s="121">
        <v>6</v>
      </c>
      <c r="BB117" s="121">
        <v>7</v>
      </c>
      <c r="BC117" s="121">
        <v>8</v>
      </c>
      <c r="BD117" s="121">
        <v>9</v>
      </c>
      <c r="BE117" s="121">
        <v>10</v>
      </c>
      <c r="BF117" s="121">
        <v>11</v>
      </c>
      <c r="BG117" s="121">
        <v>12</v>
      </c>
      <c r="BH117" s="121">
        <v>13</v>
      </c>
      <c r="BI117" s="121">
        <v>14</v>
      </c>
      <c r="BJ117" s="121">
        <v>15</v>
      </c>
      <c r="BK117" s="121">
        <v>16</v>
      </c>
      <c r="BL117" s="114"/>
    </row>
    <row r="118" spans="1:63" s="114" customFormat="1" ht="15.75">
      <c r="A118" s="425">
        <v>7</v>
      </c>
      <c r="B118" s="69" t="s">
        <v>326</v>
      </c>
      <c r="C118" s="182" t="s">
        <v>17</v>
      </c>
      <c r="D118" s="182">
        <v>870707</v>
      </c>
      <c r="E118" s="128" t="s">
        <v>365</v>
      </c>
      <c r="F118" s="129">
        <f>J118/G118</f>
        <v>3.2222222222222223</v>
      </c>
      <c r="G118" s="128">
        <f aca="true" t="shared" si="41" ref="G118:G134">COUNT(N118:AC118)</f>
        <v>9</v>
      </c>
      <c r="H118" s="128">
        <f aca="true" t="shared" si="42" ref="H118:H134">SUM(N118:AC118)</f>
        <v>17</v>
      </c>
      <c r="I118" s="128">
        <f aca="true" t="shared" si="43" ref="I118:I134">SUM(AE118:AT118)</f>
        <v>12</v>
      </c>
      <c r="J118" s="130">
        <f>SUM(H118:I118)</f>
        <v>29</v>
      </c>
      <c r="K118" s="131">
        <f aca="true" t="shared" si="44" ref="K118:K134">SUM(AV118:BK118)</f>
        <v>0</v>
      </c>
      <c r="L118" s="116"/>
      <c r="M118" s="116"/>
      <c r="N118" s="132">
        <v>2</v>
      </c>
      <c r="O118" s="133">
        <v>3</v>
      </c>
      <c r="P118" s="133">
        <v>2</v>
      </c>
      <c r="Q118" s="133"/>
      <c r="R118" s="133">
        <v>2</v>
      </c>
      <c r="S118" s="134">
        <v>2</v>
      </c>
      <c r="T118" s="135">
        <v>1</v>
      </c>
      <c r="U118" s="132"/>
      <c r="V118" s="133"/>
      <c r="W118" s="133"/>
      <c r="X118" s="133">
        <v>0</v>
      </c>
      <c r="Y118" s="133">
        <v>2</v>
      </c>
      <c r="Z118" s="133">
        <v>3</v>
      </c>
      <c r="AA118" s="133"/>
      <c r="AB118" s="133"/>
      <c r="AC118" s="133"/>
      <c r="AD118" s="136"/>
      <c r="AE118" s="133">
        <v>2</v>
      </c>
      <c r="AF118" s="133">
        <v>1</v>
      </c>
      <c r="AG118" s="133">
        <v>0</v>
      </c>
      <c r="AH118" s="133"/>
      <c r="AI118" s="133">
        <v>2</v>
      </c>
      <c r="AJ118" s="133">
        <v>3</v>
      </c>
      <c r="AK118" s="133">
        <v>3</v>
      </c>
      <c r="AL118" s="133"/>
      <c r="AM118" s="133"/>
      <c r="AN118" s="133"/>
      <c r="AO118" s="133">
        <v>1</v>
      </c>
      <c r="AP118" s="133">
        <v>0</v>
      </c>
      <c r="AQ118" s="133">
        <v>0</v>
      </c>
      <c r="AR118" s="133"/>
      <c r="AS118" s="133"/>
      <c r="AT118" s="133"/>
      <c r="AU118" s="137"/>
      <c r="AV118" s="138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</row>
    <row r="119" spans="1:63" s="114" customFormat="1" ht="15.75">
      <c r="A119" s="425">
        <v>11</v>
      </c>
      <c r="B119" s="69" t="s">
        <v>60</v>
      </c>
      <c r="C119" s="182" t="s">
        <v>37</v>
      </c>
      <c r="D119" s="182">
        <v>930715</v>
      </c>
      <c r="E119" s="128" t="s">
        <v>365</v>
      </c>
      <c r="F119" s="129">
        <f>J119/G119</f>
        <v>0.6153846153846154</v>
      </c>
      <c r="G119" s="128">
        <f t="shared" si="41"/>
        <v>13</v>
      </c>
      <c r="H119" s="128">
        <f t="shared" si="42"/>
        <v>2</v>
      </c>
      <c r="I119" s="128">
        <f t="shared" si="43"/>
        <v>6</v>
      </c>
      <c r="J119" s="130">
        <f>SUM(H119:I119)</f>
        <v>8</v>
      </c>
      <c r="K119" s="131">
        <f t="shared" si="44"/>
        <v>0</v>
      </c>
      <c r="L119" s="116"/>
      <c r="M119" s="116"/>
      <c r="N119" s="132">
        <v>0</v>
      </c>
      <c r="O119" s="133">
        <v>0</v>
      </c>
      <c r="P119" s="133">
        <v>0</v>
      </c>
      <c r="Q119" s="133">
        <v>0</v>
      </c>
      <c r="R119" s="133">
        <v>0</v>
      </c>
      <c r="S119" s="134">
        <v>1</v>
      </c>
      <c r="T119" s="135">
        <v>0</v>
      </c>
      <c r="U119" s="132">
        <v>0</v>
      </c>
      <c r="V119" s="133">
        <v>0</v>
      </c>
      <c r="W119" s="133">
        <v>0</v>
      </c>
      <c r="X119" s="133">
        <v>0</v>
      </c>
      <c r="Y119" s="133">
        <v>1</v>
      </c>
      <c r="Z119" s="133">
        <v>0</v>
      </c>
      <c r="AA119" s="133"/>
      <c r="AB119" s="133"/>
      <c r="AC119" s="133"/>
      <c r="AD119" s="136"/>
      <c r="AE119" s="133">
        <v>2</v>
      </c>
      <c r="AF119" s="133">
        <v>0</v>
      </c>
      <c r="AG119" s="133">
        <v>0</v>
      </c>
      <c r="AH119" s="133">
        <v>0</v>
      </c>
      <c r="AI119" s="133">
        <v>1</v>
      </c>
      <c r="AJ119" s="133">
        <v>0</v>
      </c>
      <c r="AK119" s="133">
        <v>0</v>
      </c>
      <c r="AL119" s="133">
        <v>0</v>
      </c>
      <c r="AM119" s="133">
        <v>2</v>
      </c>
      <c r="AN119" s="133">
        <v>0</v>
      </c>
      <c r="AO119" s="133">
        <v>0</v>
      </c>
      <c r="AP119" s="133">
        <v>0</v>
      </c>
      <c r="AQ119" s="133">
        <v>1</v>
      </c>
      <c r="AR119" s="133"/>
      <c r="AS119" s="133"/>
      <c r="AT119" s="133"/>
      <c r="AU119" s="137"/>
      <c r="AV119" s="138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</row>
    <row r="120" spans="1:63" s="114" customFormat="1" ht="15.75">
      <c r="A120" s="425">
        <v>21</v>
      </c>
      <c r="B120" s="69" t="s">
        <v>328</v>
      </c>
      <c r="C120" s="182" t="s">
        <v>57</v>
      </c>
      <c r="D120" s="182">
        <v>881022</v>
      </c>
      <c r="E120" s="128" t="s">
        <v>365</v>
      </c>
      <c r="F120" s="129">
        <f>J120/G120</f>
        <v>2.125</v>
      </c>
      <c r="G120" s="128">
        <f t="shared" si="41"/>
        <v>8</v>
      </c>
      <c r="H120" s="128">
        <f t="shared" si="42"/>
        <v>12</v>
      </c>
      <c r="I120" s="128">
        <f t="shared" si="43"/>
        <v>5</v>
      </c>
      <c r="J120" s="130">
        <f>SUM(H120:I120)</f>
        <v>17</v>
      </c>
      <c r="K120" s="131">
        <f t="shared" si="44"/>
        <v>0</v>
      </c>
      <c r="L120" s="116"/>
      <c r="M120" s="116"/>
      <c r="N120" s="132">
        <v>1</v>
      </c>
      <c r="O120" s="133">
        <v>3</v>
      </c>
      <c r="P120" s="133"/>
      <c r="Q120" s="133"/>
      <c r="R120" s="133">
        <v>1</v>
      </c>
      <c r="S120" s="134"/>
      <c r="T120" s="135">
        <v>3</v>
      </c>
      <c r="U120" s="132">
        <v>3</v>
      </c>
      <c r="V120" s="133">
        <v>1</v>
      </c>
      <c r="W120" s="133">
        <v>0</v>
      </c>
      <c r="X120" s="133"/>
      <c r="Y120" s="133"/>
      <c r="Z120" s="133">
        <v>0</v>
      </c>
      <c r="AA120" s="133"/>
      <c r="AB120" s="133"/>
      <c r="AC120" s="133"/>
      <c r="AD120" s="136"/>
      <c r="AE120" s="133">
        <v>0</v>
      </c>
      <c r="AF120" s="133">
        <v>1</v>
      </c>
      <c r="AG120" s="133"/>
      <c r="AH120" s="133"/>
      <c r="AI120" s="133">
        <v>0</v>
      </c>
      <c r="AJ120" s="133"/>
      <c r="AK120" s="133">
        <v>0</v>
      </c>
      <c r="AL120" s="133">
        <v>1</v>
      </c>
      <c r="AM120" s="133">
        <v>1</v>
      </c>
      <c r="AN120" s="133">
        <v>1</v>
      </c>
      <c r="AO120" s="133"/>
      <c r="AP120" s="133"/>
      <c r="AQ120" s="133">
        <v>1</v>
      </c>
      <c r="AR120" s="133"/>
      <c r="AS120" s="133"/>
      <c r="AT120" s="133"/>
      <c r="AU120" s="137"/>
      <c r="AV120" s="138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</row>
    <row r="121" spans="1:63" s="114" customFormat="1" ht="15.75">
      <c r="A121" s="425">
        <v>22</v>
      </c>
      <c r="B121" s="69" t="s">
        <v>329</v>
      </c>
      <c r="C121" s="182" t="s">
        <v>57</v>
      </c>
      <c r="D121" s="182">
        <v>921016</v>
      </c>
      <c r="E121" s="128" t="s">
        <v>365</v>
      </c>
      <c r="F121" s="129">
        <f>J121/G121</f>
        <v>0.6666666666666666</v>
      </c>
      <c r="G121" s="128">
        <f t="shared" si="41"/>
        <v>12</v>
      </c>
      <c r="H121" s="128">
        <f t="shared" si="42"/>
        <v>5</v>
      </c>
      <c r="I121" s="128">
        <f t="shared" si="43"/>
        <v>3</v>
      </c>
      <c r="J121" s="130">
        <f>SUM(H121:I121)</f>
        <v>8</v>
      </c>
      <c r="K121" s="131">
        <f t="shared" si="44"/>
        <v>0</v>
      </c>
      <c r="L121" s="141"/>
      <c r="M121" s="141"/>
      <c r="N121" s="132">
        <v>0</v>
      </c>
      <c r="O121" s="133">
        <v>1</v>
      </c>
      <c r="P121" s="133">
        <v>0</v>
      </c>
      <c r="Q121" s="133">
        <v>1</v>
      </c>
      <c r="R121" s="133">
        <v>0</v>
      </c>
      <c r="S121" s="134">
        <v>0</v>
      </c>
      <c r="T121" s="135">
        <v>1</v>
      </c>
      <c r="U121" s="132">
        <v>0</v>
      </c>
      <c r="V121" s="133">
        <v>0</v>
      </c>
      <c r="W121" s="133"/>
      <c r="X121" s="133">
        <v>1</v>
      </c>
      <c r="Y121" s="133">
        <v>1</v>
      </c>
      <c r="Z121" s="133">
        <v>0</v>
      </c>
      <c r="AA121" s="133"/>
      <c r="AB121" s="133"/>
      <c r="AC121" s="133"/>
      <c r="AD121" s="136"/>
      <c r="AE121" s="133">
        <v>1</v>
      </c>
      <c r="AF121" s="133">
        <v>0</v>
      </c>
      <c r="AG121" s="133">
        <v>0</v>
      </c>
      <c r="AH121" s="133">
        <v>0</v>
      </c>
      <c r="AI121" s="133">
        <v>1</v>
      </c>
      <c r="AJ121" s="133">
        <v>0</v>
      </c>
      <c r="AK121" s="133">
        <v>0</v>
      </c>
      <c r="AL121" s="133">
        <v>1</v>
      </c>
      <c r="AM121" s="133">
        <v>0</v>
      </c>
      <c r="AN121" s="133"/>
      <c r="AO121" s="133">
        <v>0</v>
      </c>
      <c r="AP121" s="133">
        <v>0</v>
      </c>
      <c r="AQ121" s="133">
        <v>0</v>
      </c>
      <c r="AR121" s="133"/>
      <c r="AS121" s="133"/>
      <c r="AT121" s="133"/>
      <c r="AU121" s="142"/>
      <c r="AV121" s="143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</row>
    <row r="122" spans="1:63" s="114" customFormat="1" ht="15.75">
      <c r="A122" s="425">
        <v>25</v>
      </c>
      <c r="B122" s="69" t="s">
        <v>91</v>
      </c>
      <c r="C122" s="182" t="s">
        <v>37</v>
      </c>
      <c r="D122" s="374">
        <v>840316</v>
      </c>
      <c r="E122" s="128" t="s">
        <v>365</v>
      </c>
      <c r="F122" s="129">
        <f>J122/G122</f>
        <v>1.625</v>
      </c>
      <c r="G122" s="128">
        <f t="shared" si="41"/>
        <v>8</v>
      </c>
      <c r="H122" s="128">
        <f t="shared" si="42"/>
        <v>6</v>
      </c>
      <c r="I122" s="128">
        <f t="shared" si="43"/>
        <v>7</v>
      </c>
      <c r="J122" s="130">
        <f>SUM(H122:I122)</f>
        <v>13</v>
      </c>
      <c r="K122" s="131">
        <f t="shared" si="44"/>
        <v>0</v>
      </c>
      <c r="L122" s="116"/>
      <c r="M122" s="116"/>
      <c r="N122" s="132">
        <v>1</v>
      </c>
      <c r="O122" s="133">
        <v>2</v>
      </c>
      <c r="P122" s="133">
        <v>0</v>
      </c>
      <c r="Q122" s="133">
        <v>0</v>
      </c>
      <c r="R122" s="133"/>
      <c r="S122" s="134">
        <v>1</v>
      </c>
      <c r="T122" s="135"/>
      <c r="U122" s="132">
        <v>1</v>
      </c>
      <c r="V122" s="133">
        <v>1</v>
      </c>
      <c r="W122" s="133"/>
      <c r="X122" s="133">
        <v>0</v>
      </c>
      <c r="Y122" s="133"/>
      <c r="Z122" s="133"/>
      <c r="AA122" s="133"/>
      <c r="AB122" s="133"/>
      <c r="AC122" s="133"/>
      <c r="AD122" s="136"/>
      <c r="AE122" s="133">
        <v>0</v>
      </c>
      <c r="AF122" s="133">
        <v>2</v>
      </c>
      <c r="AG122" s="133">
        <v>1</v>
      </c>
      <c r="AH122" s="133">
        <v>1</v>
      </c>
      <c r="AI122" s="133"/>
      <c r="AJ122" s="133">
        <v>0</v>
      </c>
      <c r="AK122" s="133"/>
      <c r="AL122" s="133">
        <v>1</v>
      </c>
      <c r="AM122" s="133">
        <v>2</v>
      </c>
      <c r="AN122" s="133"/>
      <c r="AO122" s="133">
        <v>0</v>
      </c>
      <c r="AP122" s="133"/>
      <c r="AQ122" s="133"/>
      <c r="AR122" s="133"/>
      <c r="AS122" s="133"/>
      <c r="AT122" s="133"/>
      <c r="AU122" s="137"/>
      <c r="AV122" s="138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</row>
    <row r="123" spans="1:63" s="114" customFormat="1" ht="15.75">
      <c r="A123" s="425">
        <v>27</v>
      </c>
      <c r="B123" s="69" t="s">
        <v>330</v>
      </c>
      <c r="C123" s="182" t="s">
        <v>74</v>
      </c>
      <c r="D123" s="182">
        <v>860603</v>
      </c>
      <c r="E123" s="128" t="s">
        <v>365</v>
      </c>
      <c r="F123" s="129">
        <f aca="true" t="shared" si="45" ref="F123:F131">J123/G123</f>
        <v>1.25</v>
      </c>
      <c r="G123" s="128">
        <f t="shared" si="41"/>
        <v>12</v>
      </c>
      <c r="H123" s="128">
        <f t="shared" si="42"/>
        <v>6</v>
      </c>
      <c r="I123" s="128">
        <f t="shared" si="43"/>
        <v>9</v>
      </c>
      <c r="J123" s="130">
        <f aca="true" t="shared" si="46" ref="J123:J131">SUM(H123:I123)</f>
        <v>15</v>
      </c>
      <c r="K123" s="131">
        <f t="shared" si="44"/>
        <v>0</v>
      </c>
      <c r="L123" s="116"/>
      <c r="M123" s="116"/>
      <c r="N123" s="132">
        <v>2</v>
      </c>
      <c r="O123" s="133">
        <v>1</v>
      </c>
      <c r="P123" s="133">
        <v>0</v>
      </c>
      <c r="Q123" s="133">
        <v>0</v>
      </c>
      <c r="R123" s="133"/>
      <c r="S123" s="134">
        <v>0</v>
      </c>
      <c r="T123" s="135">
        <v>1</v>
      </c>
      <c r="U123" s="132">
        <v>0</v>
      </c>
      <c r="V123" s="133">
        <v>0</v>
      </c>
      <c r="W123" s="133">
        <v>1</v>
      </c>
      <c r="X123" s="133">
        <v>1</v>
      </c>
      <c r="Y123" s="133">
        <v>0</v>
      </c>
      <c r="Z123" s="133">
        <v>0</v>
      </c>
      <c r="AA123" s="133"/>
      <c r="AB123" s="133"/>
      <c r="AC123" s="133"/>
      <c r="AD123" s="136"/>
      <c r="AE123" s="133">
        <v>0</v>
      </c>
      <c r="AF123" s="133">
        <v>2</v>
      </c>
      <c r="AG123" s="133">
        <v>0</v>
      </c>
      <c r="AH123" s="133">
        <v>1</v>
      </c>
      <c r="AI123" s="133"/>
      <c r="AJ123" s="133">
        <v>1</v>
      </c>
      <c r="AK123" s="133">
        <v>0</v>
      </c>
      <c r="AL123" s="133">
        <v>1</v>
      </c>
      <c r="AM123" s="133">
        <v>1</v>
      </c>
      <c r="AN123" s="133">
        <v>0</v>
      </c>
      <c r="AO123" s="133">
        <v>1</v>
      </c>
      <c r="AP123" s="133">
        <v>1</v>
      </c>
      <c r="AQ123" s="133">
        <v>1</v>
      </c>
      <c r="AR123" s="133"/>
      <c r="AS123" s="133"/>
      <c r="AT123" s="133"/>
      <c r="AU123" s="137"/>
      <c r="AV123" s="138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</row>
    <row r="124" spans="1:63" s="114" customFormat="1" ht="15.75">
      <c r="A124" s="425">
        <v>60</v>
      </c>
      <c r="B124" s="69" t="s">
        <v>67</v>
      </c>
      <c r="C124" s="182" t="s">
        <v>23</v>
      </c>
      <c r="D124" s="182">
        <v>790718</v>
      </c>
      <c r="E124" s="128" t="s">
        <v>365</v>
      </c>
      <c r="F124" s="129">
        <f t="shared" si="45"/>
        <v>2</v>
      </c>
      <c r="G124" s="128">
        <f t="shared" si="41"/>
        <v>8</v>
      </c>
      <c r="H124" s="128">
        <f t="shared" si="42"/>
        <v>8</v>
      </c>
      <c r="I124" s="128">
        <f t="shared" si="43"/>
        <v>8</v>
      </c>
      <c r="J124" s="130">
        <f t="shared" si="46"/>
        <v>16</v>
      </c>
      <c r="K124" s="131">
        <f t="shared" si="44"/>
        <v>0</v>
      </c>
      <c r="L124" s="116"/>
      <c r="M124" s="116"/>
      <c r="N124" s="132"/>
      <c r="O124" s="133"/>
      <c r="P124" s="133">
        <v>1</v>
      </c>
      <c r="Q124" s="133">
        <v>1</v>
      </c>
      <c r="R124" s="133"/>
      <c r="S124" s="134">
        <v>0</v>
      </c>
      <c r="T124" s="135"/>
      <c r="U124" s="132">
        <v>2</v>
      </c>
      <c r="V124" s="133">
        <v>1</v>
      </c>
      <c r="W124" s="133">
        <v>1</v>
      </c>
      <c r="X124" s="133">
        <v>0</v>
      </c>
      <c r="Y124" s="133"/>
      <c r="Z124" s="133">
        <v>2</v>
      </c>
      <c r="AA124" s="133"/>
      <c r="AB124" s="133"/>
      <c r="AC124" s="133"/>
      <c r="AD124" s="136"/>
      <c r="AE124" s="133"/>
      <c r="AF124" s="133"/>
      <c r="AG124" s="133">
        <v>1</v>
      </c>
      <c r="AH124" s="133">
        <v>3</v>
      </c>
      <c r="AI124" s="133"/>
      <c r="AJ124" s="133">
        <v>2</v>
      </c>
      <c r="AK124" s="133"/>
      <c r="AL124" s="133">
        <v>1</v>
      </c>
      <c r="AM124" s="133">
        <v>0</v>
      </c>
      <c r="AN124" s="133">
        <v>1</v>
      </c>
      <c r="AO124" s="133">
        <v>0</v>
      </c>
      <c r="AP124" s="133"/>
      <c r="AQ124" s="133">
        <v>0</v>
      </c>
      <c r="AR124" s="133"/>
      <c r="AS124" s="133"/>
      <c r="AT124" s="133"/>
      <c r="AU124" s="137"/>
      <c r="AV124" s="138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</row>
    <row r="125" spans="1:63" ht="15.75">
      <c r="A125" s="425"/>
      <c r="B125" s="69" t="s">
        <v>331</v>
      </c>
      <c r="C125" s="182" t="s">
        <v>16</v>
      </c>
      <c r="D125" s="76">
        <v>820207</v>
      </c>
      <c r="E125" s="128" t="s">
        <v>365</v>
      </c>
      <c r="F125" s="129">
        <f t="shared" si="45"/>
        <v>0</v>
      </c>
      <c r="G125" s="128">
        <f t="shared" si="41"/>
        <v>1</v>
      </c>
      <c r="H125" s="128">
        <f t="shared" si="42"/>
        <v>0</v>
      </c>
      <c r="I125" s="128">
        <f t="shared" si="43"/>
        <v>0</v>
      </c>
      <c r="J125" s="130">
        <f t="shared" si="46"/>
        <v>0</v>
      </c>
      <c r="K125" s="131">
        <f t="shared" si="44"/>
        <v>0</v>
      </c>
      <c r="L125" s="116"/>
      <c r="M125" s="116"/>
      <c r="N125" s="132"/>
      <c r="O125" s="133"/>
      <c r="P125" s="133"/>
      <c r="Q125" s="133"/>
      <c r="R125" s="133"/>
      <c r="S125" s="134"/>
      <c r="T125" s="135"/>
      <c r="U125" s="132"/>
      <c r="V125" s="133"/>
      <c r="W125" s="133">
        <v>0</v>
      </c>
      <c r="X125" s="133"/>
      <c r="Y125" s="133"/>
      <c r="Z125" s="133"/>
      <c r="AA125" s="133"/>
      <c r="AB125" s="133"/>
      <c r="AC125" s="133"/>
      <c r="AD125" s="136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>
        <v>0</v>
      </c>
      <c r="AO125" s="133"/>
      <c r="AP125" s="133"/>
      <c r="AQ125" s="133"/>
      <c r="AR125" s="133"/>
      <c r="AS125" s="133"/>
      <c r="AT125" s="133"/>
      <c r="AU125" s="137"/>
      <c r="AV125" s="138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</row>
    <row r="126" spans="1:63" s="137" customFormat="1" ht="15.75">
      <c r="A126" s="426">
        <v>88</v>
      </c>
      <c r="B126" s="84" t="s">
        <v>60</v>
      </c>
      <c r="C126" s="182" t="s">
        <v>61</v>
      </c>
      <c r="D126" s="182">
        <v>900903</v>
      </c>
      <c r="E126" s="128" t="s">
        <v>365</v>
      </c>
      <c r="F126" s="129">
        <f t="shared" si="45"/>
        <v>1.7692307692307692</v>
      </c>
      <c r="G126" s="128">
        <f t="shared" si="41"/>
        <v>13</v>
      </c>
      <c r="H126" s="128">
        <f t="shared" si="42"/>
        <v>9</v>
      </c>
      <c r="I126" s="128">
        <f t="shared" si="43"/>
        <v>14</v>
      </c>
      <c r="J126" s="130">
        <f t="shared" si="46"/>
        <v>23</v>
      </c>
      <c r="K126" s="131">
        <f t="shared" si="44"/>
        <v>0</v>
      </c>
      <c r="L126" s="116"/>
      <c r="M126" s="116"/>
      <c r="N126" s="132">
        <v>0</v>
      </c>
      <c r="O126" s="133">
        <v>1</v>
      </c>
      <c r="P126" s="133">
        <v>0</v>
      </c>
      <c r="Q126" s="133">
        <v>0</v>
      </c>
      <c r="R126" s="133">
        <v>3</v>
      </c>
      <c r="S126" s="134">
        <v>2</v>
      </c>
      <c r="T126" s="135">
        <v>1</v>
      </c>
      <c r="U126" s="132">
        <v>1</v>
      </c>
      <c r="V126" s="133">
        <v>0</v>
      </c>
      <c r="W126" s="133">
        <v>1</v>
      </c>
      <c r="X126" s="133">
        <v>0</v>
      </c>
      <c r="Y126" s="133">
        <v>0</v>
      </c>
      <c r="Z126" s="133">
        <v>0</v>
      </c>
      <c r="AA126" s="133"/>
      <c r="AB126" s="133"/>
      <c r="AC126" s="133"/>
      <c r="AD126" s="136"/>
      <c r="AE126" s="133">
        <v>1</v>
      </c>
      <c r="AF126" s="133">
        <v>2</v>
      </c>
      <c r="AG126" s="133">
        <v>1</v>
      </c>
      <c r="AH126" s="133">
        <v>2</v>
      </c>
      <c r="AI126" s="133">
        <v>0</v>
      </c>
      <c r="AJ126" s="133">
        <v>0</v>
      </c>
      <c r="AK126" s="133">
        <v>1</v>
      </c>
      <c r="AL126" s="133">
        <v>2</v>
      </c>
      <c r="AM126" s="133">
        <v>1</v>
      </c>
      <c r="AN126" s="133">
        <v>0</v>
      </c>
      <c r="AO126" s="133">
        <v>1</v>
      </c>
      <c r="AP126" s="133">
        <v>1</v>
      </c>
      <c r="AQ126" s="133">
        <v>2</v>
      </c>
      <c r="AR126" s="133"/>
      <c r="AS126" s="133"/>
      <c r="AT126" s="133"/>
      <c r="AV126" s="138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</row>
    <row r="127" spans="1:63" s="114" customFormat="1" ht="15.75">
      <c r="A127" s="426">
        <v>91</v>
      </c>
      <c r="B127" s="84" t="s">
        <v>133</v>
      </c>
      <c r="C127" s="182" t="s">
        <v>70</v>
      </c>
      <c r="D127" s="182">
        <v>710301</v>
      </c>
      <c r="E127" s="128" t="s">
        <v>365</v>
      </c>
      <c r="F127" s="129">
        <f t="shared" si="45"/>
        <v>3.25</v>
      </c>
      <c r="G127" s="128">
        <f t="shared" si="41"/>
        <v>4</v>
      </c>
      <c r="H127" s="128">
        <f t="shared" si="42"/>
        <v>6</v>
      </c>
      <c r="I127" s="128">
        <f t="shared" si="43"/>
        <v>7</v>
      </c>
      <c r="J127" s="130">
        <f t="shared" si="46"/>
        <v>13</v>
      </c>
      <c r="K127" s="131">
        <f t="shared" si="44"/>
        <v>0</v>
      </c>
      <c r="L127" s="116"/>
      <c r="M127" s="116"/>
      <c r="N127" s="132">
        <v>2</v>
      </c>
      <c r="O127" s="133">
        <v>1</v>
      </c>
      <c r="P127" s="133"/>
      <c r="Q127" s="133">
        <v>3</v>
      </c>
      <c r="R127" s="133"/>
      <c r="S127" s="134"/>
      <c r="T127" s="135"/>
      <c r="U127" s="132"/>
      <c r="V127" s="133"/>
      <c r="W127" s="133"/>
      <c r="X127" s="133"/>
      <c r="Y127" s="133">
        <v>0</v>
      </c>
      <c r="Z127" s="133"/>
      <c r="AA127" s="133"/>
      <c r="AB127" s="133"/>
      <c r="AC127" s="133"/>
      <c r="AD127" s="136"/>
      <c r="AE127" s="133">
        <v>3</v>
      </c>
      <c r="AF127" s="133">
        <v>2</v>
      </c>
      <c r="AG127" s="133"/>
      <c r="AH127" s="133">
        <v>0</v>
      </c>
      <c r="AI127" s="133"/>
      <c r="AJ127" s="133"/>
      <c r="AK127" s="133"/>
      <c r="AL127" s="133"/>
      <c r="AM127" s="133"/>
      <c r="AN127" s="133"/>
      <c r="AO127" s="133"/>
      <c r="AP127" s="133">
        <v>2</v>
      </c>
      <c r="AQ127" s="133"/>
      <c r="AR127" s="133"/>
      <c r="AS127" s="133"/>
      <c r="AT127" s="133"/>
      <c r="AU127" s="137"/>
      <c r="AV127" s="138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</row>
    <row r="128" spans="1:64" s="114" customFormat="1" ht="15.75">
      <c r="A128" s="375">
        <v>73</v>
      </c>
      <c r="B128" s="376" t="s">
        <v>482</v>
      </c>
      <c r="C128" s="377" t="s">
        <v>57</v>
      </c>
      <c r="D128" s="378">
        <v>85</v>
      </c>
      <c r="E128" s="128" t="s">
        <v>365</v>
      </c>
      <c r="F128" s="129">
        <f t="shared" si="45"/>
        <v>2.5</v>
      </c>
      <c r="G128" s="128">
        <f t="shared" si="41"/>
        <v>4</v>
      </c>
      <c r="H128" s="128">
        <f t="shared" si="42"/>
        <v>7</v>
      </c>
      <c r="I128" s="128">
        <f t="shared" si="43"/>
        <v>3</v>
      </c>
      <c r="J128" s="130">
        <f t="shared" si="46"/>
        <v>10</v>
      </c>
      <c r="K128" s="131">
        <f t="shared" si="44"/>
        <v>0</v>
      </c>
      <c r="L128" s="116"/>
      <c r="M128" s="116"/>
      <c r="N128" s="132"/>
      <c r="O128" s="133"/>
      <c r="P128" s="133">
        <v>2</v>
      </c>
      <c r="Q128" s="133">
        <v>3</v>
      </c>
      <c r="R128" s="133">
        <v>0</v>
      </c>
      <c r="S128" s="134"/>
      <c r="T128" s="135"/>
      <c r="U128" s="132">
        <v>2</v>
      </c>
      <c r="V128" s="133"/>
      <c r="W128" s="133"/>
      <c r="X128" s="133"/>
      <c r="Y128" s="133"/>
      <c r="Z128" s="133"/>
      <c r="AA128" s="133"/>
      <c r="AB128" s="133"/>
      <c r="AC128" s="133"/>
      <c r="AD128" s="136"/>
      <c r="AE128" s="133"/>
      <c r="AF128" s="133"/>
      <c r="AG128" s="133">
        <v>1</v>
      </c>
      <c r="AH128" s="133">
        <v>0</v>
      </c>
      <c r="AI128" s="133">
        <v>2</v>
      </c>
      <c r="AJ128" s="133"/>
      <c r="AK128" s="133"/>
      <c r="AL128" s="133">
        <v>0</v>
      </c>
      <c r="AM128" s="133"/>
      <c r="AN128" s="133"/>
      <c r="AO128" s="133"/>
      <c r="AP128" s="133"/>
      <c r="AQ128" s="133"/>
      <c r="AR128" s="133"/>
      <c r="AS128" s="133"/>
      <c r="AT128" s="133"/>
      <c r="AU128" s="137"/>
      <c r="AV128" s="138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40"/>
    </row>
    <row r="129" spans="1:64" s="140" customFormat="1" ht="15.75">
      <c r="A129" s="379"/>
      <c r="B129" s="715" t="s">
        <v>538</v>
      </c>
      <c r="C129" s="715" t="s">
        <v>23</v>
      </c>
      <c r="D129" s="182"/>
      <c r="E129" s="128" t="s">
        <v>365</v>
      </c>
      <c r="F129" s="129">
        <f t="shared" si="45"/>
        <v>2</v>
      </c>
      <c r="G129" s="128">
        <f t="shared" si="41"/>
        <v>5</v>
      </c>
      <c r="H129" s="128">
        <f t="shared" si="42"/>
        <v>6</v>
      </c>
      <c r="I129" s="128">
        <f t="shared" si="43"/>
        <v>4</v>
      </c>
      <c r="J129" s="130">
        <f t="shared" si="46"/>
        <v>10</v>
      </c>
      <c r="K129" s="131">
        <f t="shared" si="44"/>
        <v>0</v>
      </c>
      <c r="L129" s="116"/>
      <c r="M129" s="116"/>
      <c r="N129" s="132"/>
      <c r="O129" s="133"/>
      <c r="P129" s="133"/>
      <c r="Q129" s="133"/>
      <c r="R129" s="133"/>
      <c r="S129" s="134"/>
      <c r="T129" s="135">
        <v>2</v>
      </c>
      <c r="U129" s="132"/>
      <c r="V129" s="133">
        <v>3</v>
      </c>
      <c r="W129" s="133"/>
      <c r="X129" s="133">
        <v>1</v>
      </c>
      <c r="Y129" s="133">
        <v>0</v>
      </c>
      <c r="Z129" s="133">
        <v>0</v>
      </c>
      <c r="AA129" s="133"/>
      <c r="AB129" s="133"/>
      <c r="AC129" s="133"/>
      <c r="AD129" s="136"/>
      <c r="AE129" s="133"/>
      <c r="AF129" s="133"/>
      <c r="AG129" s="133"/>
      <c r="AH129" s="133"/>
      <c r="AI129" s="133"/>
      <c r="AJ129" s="133"/>
      <c r="AK129" s="133">
        <v>2</v>
      </c>
      <c r="AL129" s="133"/>
      <c r="AM129" s="133">
        <v>0</v>
      </c>
      <c r="AN129" s="133"/>
      <c r="AO129" s="133">
        <v>0</v>
      </c>
      <c r="AP129" s="133">
        <v>1</v>
      </c>
      <c r="AQ129" s="133">
        <v>1</v>
      </c>
      <c r="AR129" s="133"/>
      <c r="AS129" s="133"/>
      <c r="AT129" s="133"/>
      <c r="AU129" s="137"/>
      <c r="AV129" s="138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14"/>
    </row>
    <row r="130" spans="1:63" s="114" customFormat="1" ht="15.75">
      <c r="A130" s="380"/>
      <c r="B130" s="739" t="s">
        <v>409</v>
      </c>
      <c r="C130" s="740" t="s">
        <v>79</v>
      </c>
      <c r="D130" s="741">
        <v>950417</v>
      </c>
      <c r="E130" s="128" t="s">
        <v>571</v>
      </c>
      <c r="F130" s="129">
        <f t="shared" si="45"/>
        <v>0</v>
      </c>
      <c r="G130" s="128">
        <f t="shared" si="41"/>
        <v>1</v>
      </c>
      <c r="H130" s="128">
        <f t="shared" si="42"/>
        <v>0</v>
      </c>
      <c r="I130" s="128">
        <f t="shared" si="43"/>
        <v>0</v>
      </c>
      <c r="J130" s="130">
        <f t="shared" si="46"/>
        <v>0</v>
      </c>
      <c r="K130" s="131">
        <f t="shared" si="44"/>
        <v>0</v>
      </c>
      <c r="L130" s="116"/>
      <c r="M130" s="116"/>
      <c r="N130" s="132"/>
      <c r="O130" s="133"/>
      <c r="P130" s="133"/>
      <c r="Q130" s="133"/>
      <c r="R130" s="133"/>
      <c r="S130" s="134"/>
      <c r="T130" s="135"/>
      <c r="U130" s="132"/>
      <c r="V130" s="133"/>
      <c r="W130" s="133">
        <v>0</v>
      </c>
      <c r="X130" s="133"/>
      <c r="Y130" s="133"/>
      <c r="Z130" s="133"/>
      <c r="AA130" s="133"/>
      <c r="AB130" s="133"/>
      <c r="AC130" s="133"/>
      <c r="AD130" s="136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>
        <v>0</v>
      </c>
      <c r="AO130" s="133"/>
      <c r="AP130" s="133"/>
      <c r="AQ130" s="133"/>
      <c r="AR130" s="133"/>
      <c r="AS130" s="133"/>
      <c r="AT130" s="133"/>
      <c r="AU130" s="137"/>
      <c r="AV130" s="138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</row>
    <row r="131" spans="1:63" s="114" customFormat="1" ht="15.75">
      <c r="A131" s="72"/>
      <c r="B131" s="205"/>
      <c r="C131" s="381"/>
      <c r="D131" s="182"/>
      <c r="E131" s="128" t="s">
        <v>365</v>
      </c>
      <c r="F131" s="129" t="e">
        <f t="shared" si="45"/>
        <v>#DIV/0!</v>
      </c>
      <c r="G131" s="147">
        <f t="shared" si="41"/>
        <v>0</v>
      </c>
      <c r="H131" s="147">
        <f t="shared" si="42"/>
        <v>0</v>
      </c>
      <c r="I131" s="147">
        <f t="shared" si="43"/>
        <v>0</v>
      </c>
      <c r="J131" s="148">
        <f t="shared" si="46"/>
        <v>0</v>
      </c>
      <c r="K131" s="149">
        <f t="shared" si="44"/>
        <v>0</v>
      </c>
      <c r="L131" s="150"/>
      <c r="M131" s="150"/>
      <c r="N131" s="151"/>
      <c r="O131" s="152"/>
      <c r="P131" s="152"/>
      <c r="Q131" s="152"/>
      <c r="R131" s="152"/>
      <c r="S131" s="153"/>
      <c r="T131" s="135"/>
      <c r="U131" s="151"/>
      <c r="V131" s="152"/>
      <c r="W131" s="152"/>
      <c r="X131" s="152"/>
      <c r="Y131" s="152"/>
      <c r="Z131" s="152"/>
      <c r="AA131" s="152"/>
      <c r="AB131" s="152"/>
      <c r="AC131" s="152"/>
      <c r="AD131" s="136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37"/>
      <c r="AV131" s="154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</row>
    <row r="132" spans="1:63" s="137" customFormat="1" ht="15.75">
      <c r="A132" s="178"/>
      <c r="B132" s="198" t="s">
        <v>60</v>
      </c>
      <c r="C132" s="198" t="s">
        <v>94</v>
      </c>
      <c r="D132" s="165"/>
      <c r="E132" s="156" t="s">
        <v>366</v>
      </c>
      <c r="F132" s="129">
        <f>J132/G132</f>
        <v>7.333333333333333</v>
      </c>
      <c r="G132" s="156">
        <f t="shared" si="41"/>
        <v>12</v>
      </c>
      <c r="H132" s="156">
        <f t="shared" si="42"/>
        <v>88</v>
      </c>
      <c r="I132" s="156">
        <f t="shared" si="43"/>
        <v>0</v>
      </c>
      <c r="J132" s="157">
        <f>SUM(H132:I132)</f>
        <v>88</v>
      </c>
      <c r="K132" s="158">
        <f t="shared" si="44"/>
        <v>0</v>
      </c>
      <c r="L132" s="150"/>
      <c r="M132" s="150"/>
      <c r="N132" s="159">
        <v>7</v>
      </c>
      <c r="O132" s="135"/>
      <c r="P132" s="135">
        <v>9</v>
      </c>
      <c r="Q132" s="135">
        <v>11</v>
      </c>
      <c r="R132" s="135">
        <v>6</v>
      </c>
      <c r="S132" s="160">
        <v>7</v>
      </c>
      <c r="T132" s="135">
        <v>3</v>
      </c>
      <c r="U132" s="159">
        <v>7</v>
      </c>
      <c r="V132" s="135">
        <v>8</v>
      </c>
      <c r="W132" s="135">
        <v>15</v>
      </c>
      <c r="X132" s="135">
        <v>6</v>
      </c>
      <c r="Y132" s="135">
        <v>6</v>
      </c>
      <c r="Z132" s="135">
        <v>3</v>
      </c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61"/>
      <c r="AV132" s="162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</row>
    <row r="133" spans="1:63" s="114" customFormat="1" ht="15.75">
      <c r="A133" s="178"/>
      <c r="B133" s="198" t="s">
        <v>78</v>
      </c>
      <c r="C133" s="198" t="s">
        <v>76</v>
      </c>
      <c r="D133" s="165"/>
      <c r="E133" s="156" t="s">
        <v>366</v>
      </c>
      <c r="F133" s="129">
        <f>J133/G133</f>
        <v>5</v>
      </c>
      <c r="G133" s="156">
        <f t="shared" si="41"/>
        <v>1</v>
      </c>
      <c r="H133" s="156">
        <f t="shared" si="42"/>
        <v>5</v>
      </c>
      <c r="I133" s="156">
        <f t="shared" si="43"/>
        <v>0</v>
      </c>
      <c r="J133" s="157">
        <f>SUM(H133:I133)</f>
        <v>5</v>
      </c>
      <c r="K133" s="158">
        <f t="shared" si="44"/>
        <v>0</v>
      </c>
      <c r="L133" s="150"/>
      <c r="M133" s="150"/>
      <c r="N133" s="159"/>
      <c r="O133" s="135">
        <v>5</v>
      </c>
      <c r="P133" s="135"/>
      <c r="Q133" s="135"/>
      <c r="R133" s="135"/>
      <c r="S133" s="160"/>
      <c r="T133" s="135"/>
      <c r="U133" s="159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61"/>
      <c r="AV133" s="162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</row>
    <row r="134" spans="1:64" s="114" customFormat="1" ht="15.75">
      <c r="A134" s="178"/>
      <c r="B134" s="167"/>
      <c r="C134" s="167"/>
      <c r="D134" s="165"/>
      <c r="E134" s="156" t="s">
        <v>366</v>
      </c>
      <c r="F134" s="129" t="e">
        <f>J134/G134</f>
        <v>#DIV/0!</v>
      </c>
      <c r="G134" s="156">
        <f t="shared" si="41"/>
        <v>0</v>
      </c>
      <c r="H134" s="156">
        <f t="shared" si="42"/>
        <v>0</v>
      </c>
      <c r="I134" s="156">
        <f t="shared" si="43"/>
        <v>0</v>
      </c>
      <c r="J134" s="157">
        <f>SUM(H134:I134)</f>
        <v>0</v>
      </c>
      <c r="K134" s="158">
        <f t="shared" si="44"/>
        <v>0</v>
      </c>
      <c r="L134" s="150"/>
      <c r="M134" s="150"/>
      <c r="N134" s="159"/>
      <c r="O134" s="135"/>
      <c r="P134" s="135"/>
      <c r="Q134" s="135"/>
      <c r="R134" s="135"/>
      <c r="S134" s="160"/>
      <c r="T134" s="135"/>
      <c r="U134" s="159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61"/>
      <c r="AV134" s="162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40"/>
    </row>
    <row r="135" spans="1:64" s="140" customFormat="1" ht="15.75">
      <c r="A135" s="410" t="s">
        <v>197</v>
      </c>
      <c r="B135" s="114">
        <v>8</v>
      </c>
      <c r="C135" s="114"/>
      <c r="D135" s="115"/>
      <c r="E135" s="116"/>
      <c r="F135" s="117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 t="s">
        <v>7</v>
      </c>
      <c r="R135" s="114" t="s">
        <v>109</v>
      </c>
      <c r="S135" s="114" t="s">
        <v>110</v>
      </c>
      <c r="T135" s="114" t="s">
        <v>111</v>
      </c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  <c r="AE135" s="116"/>
      <c r="AF135" s="116"/>
      <c r="AG135" s="116"/>
      <c r="AH135" s="116"/>
      <c r="AI135" s="116"/>
      <c r="AJ135" s="116" t="s">
        <v>12</v>
      </c>
      <c r="AK135" s="116" t="s">
        <v>112</v>
      </c>
      <c r="AL135" s="116" t="s">
        <v>113</v>
      </c>
      <c r="AM135" s="116" t="s">
        <v>112</v>
      </c>
      <c r="AN135" s="116" t="s">
        <v>114</v>
      </c>
      <c r="AO135" s="118" t="s">
        <v>115</v>
      </c>
      <c r="AP135" s="118" t="s">
        <v>116</v>
      </c>
      <c r="AQ135" s="118" t="s">
        <v>117</v>
      </c>
      <c r="AR135" s="118" t="s">
        <v>115</v>
      </c>
      <c r="AS135" s="118"/>
      <c r="AT135" s="118"/>
      <c r="AU135" s="114"/>
      <c r="AV135" s="114"/>
      <c r="AW135" s="114"/>
      <c r="AX135" s="114" t="s">
        <v>118</v>
      </c>
      <c r="AY135" s="114" t="s">
        <v>119</v>
      </c>
      <c r="AZ135" s="114" t="s">
        <v>115</v>
      </c>
      <c r="BA135" s="114" t="s">
        <v>112</v>
      </c>
      <c r="BB135" s="114" t="s">
        <v>114</v>
      </c>
      <c r="BC135" s="114" t="s">
        <v>111</v>
      </c>
      <c r="BD135" s="114"/>
      <c r="BE135" s="114"/>
      <c r="BF135" s="114"/>
      <c r="BG135" s="114"/>
      <c r="BH135" s="114"/>
      <c r="BI135" s="114"/>
      <c r="BJ135" s="114"/>
      <c r="BK135" s="114"/>
      <c r="BL135" s="114"/>
    </row>
    <row r="136" spans="1:63" s="114" customFormat="1" ht="15">
      <c r="A136" s="411"/>
      <c r="B136" s="119" t="s">
        <v>46</v>
      </c>
      <c r="C136" s="119" t="s">
        <v>47</v>
      </c>
      <c r="D136" s="120" t="s">
        <v>120</v>
      </c>
      <c r="E136" s="121" t="s">
        <v>121</v>
      </c>
      <c r="F136" s="122" t="s">
        <v>129</v>
      </c>
      <c r="G136" s="121" t="s">
        <v>122</v>
      </c>
      <c r="H136" s="121" t="s">
        <v>123</v>
      </c>
      <c r="I136" s="121" t="s">
        <v>124</v>
      </c>
      <c r="J136" s="121" t="s">
        <v>141</v>
      </c>
      <c r="K136" s="123" t="s">
        <v>125</v>
      </c>
      <c r="L136" s="124"/>
      <c r="M136" s="124"/>
      <c r="N136" s="125">
        <v>1</v>
      </c>
      <c r="O136" s="121">
        <v>2</v>
      </c>
      <c r="P136" s="121">
        <v>3</v>
      </c>
      <c r="Q136" s="121">
        <v>4</v>
      </c>
      <c r="R136" s="121">
        <v>5</v>
      </c>
      <c r="S136" s="123">
        <v>6</v>
      </c>
      <c r="T136" s="126">
        <v>7</v>
      </c>
      <c r="U136" s="125">
        <v>8</v>
      </c>
      <c r="V136" s="121">
        <v>9</v>
      </c>
      <c r="W136" s="121">
        <v>10</v>
      </c>
      <c r="X136" s="121">
        <v>11</v>
      </c>
      <c r="Y136" s="121">
        <v>12</v>
      </c>
      <c r="Z136" s="121">
        <v>13</v>
      </c>
      <c r="AA136" s="121">
        <v>14</v>
      </c>
      <c r="AB136" s="121">
        <v>15</v>
      </c>
      <c r="AC136" s="121">
        <v>16</v>
      </c>
      <c r="AD136" s="116"/>
      <c r="AE136" s="121">
        <v>1</v>
      </c>
      <c r="AF136" s="121">
        <v>2</v>
      </c>
      <c r="AG136" s="121">
        <v>3</v>
      </c>
      <c r="AH136" s="121">
        <v>4</v>
      </c>
      <c r="AI136" s="121">
        <v>5</v>
      </c>
      <c r="AJ136" s="121">
        <v>6</v>
      </c>
      <c r="AK136" s="121">
        <v>7</v>
      </c>
      <c r="AL136" s="121">
        <v>8</v>
      </c>
      <c r="AM136" s="121">
        <v>9</v>
      </c>
      <c r="AN136" s="121">
        <v>10</v>
      </c>
      <c r="AO136" s="121">
        <v>11</v>
      </c>
      <c r="AP136" s="121">
        <v>12</v>
      </c>
      <c r="AQ136" s="121">
        <v>13</v>
      </c>
      <c r="AR136" s="121">
        <v>14</v>
      </c>
      <c r="AS136" s="121">
        <v>15</v>
      </c>
      <c r="AT136" s="121">
        <v>16</v>
      </c>
      <c r="AV136" s="121">
        <v>1</v>
      </c>
      <c r="AW136" s="121">
        <v>2</v>
      </c>
      <c r="AX136" s="121">
        <v>3</v>
      </c>
      <c r="AY136" s="121">
        <v>4</v>
      </c>
      <c r="AZ136" s="121">
        <v>5</v>
      </c>
      <c r="BA136" s="121">
        <v>6</v>
      </c>
      <c r="BB136" s="121">
        <v>7</v>
      </c>
      <c r="BC136" s="121">
        <v>8</v>
      </c>
      <c r="BD136" s="121">
        <v>9</v>
      </c>
      <c r="BE136" s="121">
        <v>10</v>
      </c>
      <c r="BF136" s="121">
        <v>11</v>
      </c>
      <c r="BG136" s="121">
        <v>12</v>
      </c>
      <c r="BH136" s="121">
        <v>13</v>
      </c>
      <c r="BI136" s="121">
        <v>14</v>
      </c>
      <c r="BJ136" s="121">
        <v>15</v>
      </c>
      <c r="BK136" s="121">
        <v>16</v>
      </c>
    </row>
    <row r="137" spans="1:63" s="114" customFormat="1" ht="15.75">
      <c r="A137" s="412"/>
      <c r="B137" s="489" t="s">
        <v>178</v>
      </c>
      <c r="C137" s="489" t="s">
        <v>15</v>
      </c>
      <c r="D137" s="490">
        <v>820212</v>
      </c>
      <c r="E137" s="128" t="s">
        <v>367</v>
      </c>
      <c r="F137" s="129">
        <f>J137/G137</f>
        <v>0</v>
      </c>
      <c r="G137" s="128">
        <f aca="true" t="shared" si="47" ref="G137:G163">COUNT(N137:AC137)</f>
        <v>1</v>
      </c>
      <c r="H137" s="128">
        <f aca="true" t="shared" si="48" ref="H137:H163">SUM(N137:AC137)</f>
        <v>0</v>
      </c>
      <c r="I137" s="128">
        <f aca="true" t="shared" si="49" ref="I137:I163">SUM(AE137:AT137)</f>
        <v>0</v>
      </c>
      <c r="J137" s="130">
        <f>SUM(H137:I137)</f>
        <v>0</v>
      </c>
      <c r="K137" s="131">
        <f aca="true" t="shared" si="50" ref="K137:K163">SUM(AV137:BK137)</f>
        <v>0</v>
      </c>
      <c r="L137" s="116"/>
      <c r="M137" s="116"/>
      <c r="N137" s="132"/>
      <c r="O137" s="133"/>
      <c r="P137" s="133"/>
      <c r="Q137" s="133"/>
      <c r="R137" s="133"/>
      <c r="S137" s="134"/>
      <c r="T137" s="135">
        <v>0</v>
      </c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6"/>
      <c r="AE137" s="133"/>
      <c r="AF137" s="133"/>
      <c r="AG137" s="133"/>
      <c r="AH137" s="133"/>
      <c r="AI137" s="133"/>
      <c r="AJ137" s="133"/>
      <c r="AK137" s="133">
        <v>0</v>
      </c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7"/>
      <c r="AV137" s="138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</row>
    <row r="138" spans="1:63" s="114" customFormat="1" ht="15.75">
      <c r="A138" s="412"/>
      <c r="B138" s="489" t="s">
        <v>132</v>
      </c>
      <c r="C138" s="489" t="s">
        <v>66</v>
      </c>
      <c r="D138" s="490">
        <v>731210</v>
      </c>
      <c r="E138" s="128" t="s">
        <v>367</v>
      </c>
      <c r="F138" s="129">
        <f>J138/G138</f>
        <v>3</v>
      </c>
      <c r="G138" s="128">
        <f t="shared" si="47"/>
        <v>2</v>
      </c>
      <c r="H138" s="128">
        <f t="shared" si="48"/>
        <v>3</v>
      </c>
      <c r="I138" s="128">
        <f t="shared" si="49"/>
        <v>3</v>
      </c>
      <c r="J138" s="130">
        <f aca="true" t="shared" si="51" ref="J138:J154">SUM(H138:I138)</f>
        <v>6</v>
      </c>
      <c r="K138" s="131">
        <f t="shared" si="50"/>
        <v>0</v>
      </c>
      <c r="L138" s="116"/>
      <c r="M138" s="116"/>
      <c r="N138" s="132">
        <v>1</v>
      </c>
      <c r="O138" s="133"/>
      <c r="P138" s="133"/>
      <c r="Q138" s="133"/>
      <c r="R138" s="133">
        <v>2</v>
      </c>
      <c r="S138" s="134"/>
      <c r="T138" s="135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6"/>
      <c r="AE138" s="133">
        <v>2</v>
      </c>
      <c r="AF138" s="133"/>
      <c r="AG138" s="133"/>
      <c r="AH138" s="133"/>
      <c r="AI138" s="133">
        <v>1</v>
      </c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7"/>
      <c r="AV138" s="138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</row>
    <row r="139" spans="1:63" s="114" customFormat="1" ht="15.75">
      <c r="A139" s="412"/>
      <c r="B139" s="491" t="s">
        <v>398</v>
      </c>
      <c r="C139" s="491" t="s">
        <v>399</v>
      </c>
      <c r="D139" s="492">
        <v>880130</v>
      </c>
      <c r="E139" s="128" t="s">
        <v>367</v>
      </c>
      <c r="F139" s="129">
        <f>J139/G139</f>
        <v>3</v>
      </c>
      <c r="G139" s="128">
        <f t="shared" si="47"/>
        <v>3</v>
      </c>
      <c r="H139" s="128">
        <f t="shared" si="48"/>
        <v>5</v>
      </c>
      <c r="I139" s="128">
        <f t="shared" si="49"/>
        <v>4</v>
      </c>
      <c r="J139" s="130">
        <f t="shared" si="51"/>
        <v>9</v>
      </c>
      <c r="K139" s="131">
        <f t="shared" si="50"/>
        <v>0</v>
      </c>
      <c r="L139" s="116"/>
      <c r="M139" s="116"/>
      <c r="N139" s="132">
        <v>1</v>
      </c>
      <c r="O139" s="133"/>
      <c r="P139" s="133">
        <v>1</v>
      </c>
      <c r="Q139" s="133"/>
      <c r="R139" s="133">
        <v>3</v>
      </c>
      <c r="S139" s="134"/>
      <c r="T139" s="135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6"/>
      <c r="AE139" s="133">
        <v>1</v>
      </c>
      <c r="AF139" s="133"/>
      <c r="AG139" s="133">
        <v>2</v>
      </c>
      <c r="AH139" s="133"/>
      <c r="AI139" s="133">
        <v>1</v>
      </c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7"/>
      <c r="AV139" s="138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</row>
    <row r="140" spans="1:63" s="114" customFormat="1" ht="15.75">
      <c r="A140" s="412"/>
      <c r="B140" s="489" t="s">
        <v>160</v>
      </c>
      <c r="C140" s="489" t="s">
        <v>23</v>
      </c>
      <c r="D140" s="490">
        <v>830517</v>
      </c>
      <c r="E140" s="128" t="s">
        <v>367</v>
      </c>
      <c r="F140" s="129" t="e">
        <f>J140/G140</f>
        <v>#DIV/0!</v>
      </c>
      <c r="G140" s="128">
        <f t="shared" si="47"/>
        <v>0</v>
      </c>
      <c r="H140" s="128">
        <f t="shared" si="48"/>
        <v>0</v>
      </c>
      <c r="I140" s="128">
        <f t="shared" si="49"/>
        <v>0</v>
      </c>
      <c r="J140" s="130">
        <f t="shared" si="51"/>
        <v>0</v>
      </c>
      <c r="K140" s="131">
        <f t="shared" si="50"/>
        <v>0</v>
      </c>
      <c r="L140" s="116"/>
      <c r="M140" s="116"/>
      <c r="N140" s="132"/>
      <c r="O140" s="133"/>
      <c r="P140" s="133"/>
      <c r="Q140" s="133"/>
      <c r="R140" s="133"/>
      <c r="S140" s="134"/>
      <c r="T140" s="135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6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7"/>
      <c r="AV140" s="138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</row>
    <row r="141" spans="1:63" s="114" customFormat="1" ht="15.75">
      <c r="A141" s="412"/>
      <c r="B141" s="489" t="s">
        <v>280</v>
      </c>
      <c r="C141" s="489" t="s">
        <v>84</v>
      </c>
      <c r="D141" s="490">
        <v>800824</v>
      </c>
      <c r="E141" s="128" t="s">
        <v>367</v>
      </c>
      <c r="F141" s="129" t="e">
        <f aca="true" t="shared" si="52" ref="F141:F153">J141/G141</f>
        <v>#DIV/0!</v>
      </c>
      <c r="G141" s="128">
        <f t="shared" si="47"/>
        <v>0</v>
      </c>
      <c r="H141" s="128">
        <f t="shared" si="48"/>
        <v>0</v>
      </c>
      <c r="I141" s="128">
        <f t="shared" si="49"/>
        <v>0</v>
      </c>
      <c r="J141" s="130">
        <f t="shared" si="51"/>
        <v>0</v>
      </c>
      <c r="K141" s="131">
        <f t="shared" si="50"/>
        <v>0</v>
      </c>
      <c r="L141" s="116"/>
      <c r="M141" s="116"/>
      <c r="N141" s="132"/>
      <c r="O141" s="133"/>
      <c r="P141" s="133"/>
      <c r="Q141" s="133"/>
      <c r="R141" s="133"/>
      <c r="S141" s="134"/>
      <c r="T141" s="135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6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7"/>
      <c r="AV141" s="138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</row>
    <row r="142" spans="1:63" s="114" customFormat="1" ht="15.75">
      <c r="A142" s="412"/>
      <c r="B142" s="489" t="s">
        <v>281</v>
      </c>
      <c r="C142" s="489" t="s">
        <v>16</v>
      </c>
      <c r="D142" s="490">
        <v>781108</v>
      </c>
      <c r="E142" s="128" t="s">
        <v>367</v>
      </c>
      <c r="F142" s="129" t="e">
        <f t="shared" si="52"/>
        <v>#DIV/0!</v>
      </c>
      <c r="G142" s="128">
        <f t="shared" si="47"/>
        <v>0</v>
      </c>
      <c r="H142" s="128">
        <f t="shared" si="48"/>
        <v>0</v>
      </c>
      <c r="I142" s="128">
        <f t="shared" si="49"/>
        <v>0</v>
      </c>
      <c r="J142" s="130">
        <f t="shared" si="51"/>
        <v>0</v>
      </c>
      <c r="K142" s="131">
        <f t="shared" si="50"/>
        <v>0</v>
      </c>
      <c r="L142" s="116"/>
      <c r="M142" s="116"/>
      <c r="N142" s="132"/>
      <c r="O142" s="133"/>
      <c r="P142" s="133"/>
      <c r="Q142" s="133"/>
      <c r="R142" s="133"/>
      <c r="S142" s="134"/>
      <c r="T142" s="135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6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7"/>
      <c r="AV142" s="138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</row>
    <row r="143" spans="1:64" s="114" customFormat="1" ht="15.75">
      <c r="A143" s="412"/>
      <c r="B143" s="491" t="s">
        <v>400</v>
      </c>
      <c r="C143" s="491" t="s">
        <v>401</v>
      </c>
      <c r="D143" s="492">
        <v>660328</v>
      </c>
      <c r="E143" s="128" t="s">
        <v>367</v>
      </c>
      <c r="F143" s="129">
        <f t="shared" si="52"/>
        <v>0.5</v>
      </c>
      <c r="G143" s="128">
        <f t="shared" si="47"/>
        <v>6</v>
      </c>
      <c r="H143" s="128">
        <f t="shared" si="48"/>
        <v>2</v>
      </c>
      <c r="I143" s="128">
        <f t="shared" si="49"/>
        <v>1</v>
      </c>
      <c r="J143" s="130">
        <f t="shared" si="51"/>
        <v>3</v>
      </c>
      <c r="K143" s="131">
        <f t="shared" si="50"/>
        <v>0</v>
      </c>
      <c r="L143" s="116"/>
      <c r="M143" s="116"/>
      <c r="N143" s="132"/>
      <c r="O143" s="133"/>
      <c r="P143" s="133"/>
      <c r="Q143" s="133">
        <v>1</v>
      </c>
      <c r="R143" s="133"/>
      <c r="S143" s="134">
        <v>0</v>
      </c>
      <c r="T143" s="135"/>
      <c r="U143" s="132">
        <v>0</v>
      </c>
      <c r="V143" s="133">
        <v>0</v>
      </c>
      <c r="W143" s="133">
        <v>0</v>
      </c>
      <c r="X143" s="133">
        <v>1</v>
      </c>
      <c r="Y143" s="133"/>
      <c r="Z143" s="133"/>
      <c r="AA143" s="133"/>
      <c r="AB143" s="133"/>
      <c r="AC143" s="133"/>
      <c r="AD143" s="136"/>
      <c r="AE143" s="133"/>
      <c r="AF143" s="133"/>
      <c r="AG143" s="133"/>
      <c r="AH143" s="133">
        <v>0</v>
      </c>
      <c r="AI143" s="133"/>
      <c r="AJ143" s="133">
        <v>0</v>
      </c>
      <c r="AK143" s="133"/>
      <c r="AL143" s="133">
        <v>0</v>
      </c>
      <c r="AM143" s="133">
        <v>0</v>
      </c>
      <c r="AN143" s="133">
        <v>0</v>
      </c>
      <c r="AO143" s="133">
        <v>1</v>
      </c>
      <c r="AP143" s="133"/>
      <c r="AQ143" s="133"/>
      <c r="AR143" s="133"/>
      <c r="AS143" s="133"/>
      <c r="AT143" s="133"/>
      <c r="AU143" s="137"/>
      <c r="AV143" s="138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40"/>
    </row>
    <row r="144" spans="1:64" s="114" customFormat="1" ht="15.75">
      <c r="A144" s="412"/>
      <c r="B144" s="489" t="s">
        <v>179</v>
      </c>
      <c r="C144" s="489" t="s">
        <v>17</v>
      </c>
      <c r="D144" s="490">
        <v>690622</v>
      </c>
      <c r="E144" s="128" t="s">
        <v>367</v>
      </c>
      <c r="F144" s="129">
        <f t="shared" si="52"/>
        <v>0.875</v>
      </c>
      <c r="G144" s="128">
        <f t="shared" si="47"/>
        <v>8</v>
      </c>
      <c r="H144" s="128">
        <f t="shared" si="48"/>
        <v>4</v>
      </c>
      <c r="I144" s="128">
        <f t="shared" si="49"/>
        <v>3</v>
      </c>
      <c r="J144" s="130">
        <f t="shared" si="51"/>
        <v>7</v>
      </c>
      <c r="K144" s="131">
        <f t="shared" si="50"/>
        <v>0</v>
      </c>
      <c r="L144" s="116"/>
      <c r="M144" s="116"/>
      <c r="N144" s="132">
        <v>0</v>
      </c>
      <c r="O144" s="133"/>
      <c r="P144" s="133">
        <v>1</v>
      </c>
      <c r="Q144" s="133"/>
      <c r="R144" s="133">
        <v>0</v>
      </c>
      <c r="S144" s="134"/>
      <c r="T144" s="135"/>
      <c r="U144" s="132">
        <v>1</v>
      </c>
      <c r="V144" s="133">
        <v>1</v>
      </c>
      <c r="W144" s="133">
        <v>1</v>
      </c>
      <c r="X144" s="133"/>
      <c r="Y144" s="133"/>
      <c r="Z144" s="133"/>
      <c r="AA144" s="133">
        <v>0</v>
      </c>
      <c r="AB144" s="133">
        <v>0</v>
      </c>
      <c r="AC144" s="133"/>
      <c r="AD144" s="136"/>
      <c r="AE144" s="133">
        <v>0</v>
      </c>
      <c r="AF144" s="133"/>
      <c r="AG144" s="133">
        <v>0</v>
      </c>
      <c r="AH144" s="133"/>
      <c r="AI144" s="133">
        <v>2</v>
      </c>
      <c r="AJ144" s="133"/>
      <c r="AK144" s="133"/>
      <c r="AL144" s="133">
        <v>0</v>
      </c>
      <c r="AM144" s="133">
        <v>0</v>
      </c>
      <c r="AN144" s="133">
        <v>0</v>
      </c>
      <c r="AO144" s="133"/>
      <c r="AP144" s="133"/>
      <c r="AQ144" s="133"/>
      <c r="AR144" s="133">
        <v>0</v>
      </c>
      <c r="AS144" s="133">
        <v>1</v>
      </c>
      <c r="AT144" s="133"/>
      <c r="AU144" s="137"/>
      <c r="AV144" s="138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40"/>
    </row>
    <row r="145" spans="1:64" s="114" customFormat="1" ht="15.75">
      <c r="A145" s="412"/>
      <c r="B145" s="489" t="s">
        <v>282</v>
      </c>
      <c r="C145" s="489" t="s">
        <v>39</v>
      </c>
      <c r="D145" s="490">
        <v>840606</v>
      </c>
      <c r="E145" s="128" t="s">
        <v>367</v>
      </c>
      <c r="F145" s="129">
        <f t="shared" si="52"/>
        <v>1.1428571428571428</v>
      </c>
      <c r="G145" s="128">
        <f t="shared" si="47"/>
        <v>7</v>
      </c>
      <c r="H145" s="128">
        <f t="shared" si="48"/>
        <v>3</v>
      </c>
      <c r="I145" s="128">
        <f t="shared" si="49"/>
        <v>5</v>
      </c>
      <c r="J145" s="130">
        <f t="shared" si="51"/>
        <v>8</v>
      </c>
      <c r="K145" s="131">
        <f t="shared" si="50"/>
        <v>0</v>
      </c>
      <c r="L145" s="116"/>
      <c r="M145" s="116"/>
      <c r="N145" s="132"/>
      <c r="O145" s="133">
        <v>0</v>
      </c>
      <c r="P145" s="133">
        <v>1</v>
      </c>
      <c r="Q145" s="133">
        <v>0</v>
      </c>
      <c r="R145" s="133">
        <v>2</v>
      </c>
      <c r="S145" s="134">
        <v>0</v>
      </c>
      <c r="T145" s="135">
        <v>0</v>
      </c>
      <c r="U145" s="132">
        <v>0</v>
      </c>
      <c r="V145" s="133"/>
      <c r="W145" s="133"/>
      <c r="X145" s="133"/>
      <c r="Y145" s="133"/>
      <c r="Z145" s="133"/>
      <c r="AA145" s="133"/>
      <c r="AB145" s="133"/>
      <c r="AC145" s="133"/>
      <c r="AD145" s="136"/>
      <c r="AE145" s="133"/>
      <c r="AF145" s="133">
        <v>0</v>
      </c>
      <c r="AG145" s="133">
        <v>2</v>
      </c>
      <c r="AH145" s="133">
        <v>1</v>
      </c>
      <c r="AI145" s="133">
        <v>0</v>
      </c>
      <c r="AJ145" s="133">
        <v>0</v>
      </c>
      <c r="AK145" s="133"/>
      <c r="AL145" s="133">
        <v>2</v>
      </c>
      <c r="AM145" s="133"/>
      <c r="AN145" s="133"/>
      <c r="AO145" s="133"/>
      <c r="AP145" s="133"/>
      <c r="AQ145" s="133"/>
      <c r="AR145" s="133"/>
      <c r="AS145" s="133"/>
      <c r="AT145" s="133"/>
      <c r="AU145" s="137"/>
      <c r="AV145" s="138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40"/>
    </row>
    <row r="146" spans="1:64" s="114" customFormat="1" ht="15.75">
      <c r="A146" s="412"/>
      <c r="B146" s="489" t="s">
        <v>158</v>
      </c>
      <c r="C146" s="489" t="s">
        <v>20</v>
      </c>
      <c r="D146" s="490">
        <v>761007</v>
      </c>
      <c r="E146" s="128" t="s">
        <v>367</v>
      </c>
      <c r="F146" s="129">
        <f t="shared" si="52"/>
        <v>1</v>
      </c>
      <c r="G146" s="128">
        <f t="shared" si="47"/>
        <v>7</v>
      </c>
      <c r="H146" s="128">
        <f t="shared" si="48"/>
        <v>4</v>
      </c>
      <c r="I146" s="128">
        <f t="shared" si="49"/>
        <v>3</v>
      </c>
      <c r="J146" s="130">
        <f t="shared" si="51"/>
        <v>7</v>
      </c>
      <c r="K146" s="131">
        <f t="shared" si="50"/>
        <v>0</v>
      </c>
      <c r="L146" s="116"/>
      <c r="M146" s="116"/>
      <c r="N146" s="132"/>
      <c r="O146" s="133">
        <v>1</v>
      </c>
      <c r="P146" s="133">
        <v>0</v>
      </c>
      <c r="Q146" s="133"/>
      <c r="R146" s="133"/>
      <c r="S146" s="134">
        <v>0</v>
      </c>
      <c r="T146" s="135"/>
      <c r="U146" s="132"/>
      <c r="V146" s="133">
        <v>0</v>
      </c>
      <c r="W146" s="133">
        <v>2</v>
      </c>
      <c r="X146" s="133"/>
      <c r="Y146" s="133"/>
      <c r="Z146" s="133"/>
      <c r="AA146" s="133">
        <v>0</v>
      </c>
      <c r="AB146" s="133">
        <v>1</v>
      </c>
      <c r="AC146" s="133"/>
      <c r="AD146" s="136"/>
      <c r="AE146" s="133"/>
      <c r="AF146" s="133">
        <v>0</v>
      </c>
      <c r="AG146" s="133">
        <v>0</v>
      </c>
      <c r="AH146" s="133"/>
      <c r="AI146" s="133"/>
      <c r="AJ146" s="133">
        <v>1</v>
      </c>
      <c r="AK146" s="133"/>
      <c r="AL146" s="133"/>
      <c r="AM146" s="133">
        <v>1</v>
      </c>
      <c r="AN146" s="133">
        <v>1</v>
      </c>
      <c r="AO146" s="133"/>
      <c r="AP146" s="133"/>
      <c r="AQ146" s="133"/>
      <c r="AR146" s="133">
        <v>0</v>
      </c>
      <c r="AS146" s="133">
        <v>0</v>
      </c>
      <c r="AT146" s="133"/>
      <c r="AU146" s="137"/>
      <c r="AV146" s="138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40"/>
    </row>
    <row r="147" spans="1:63" s="37" customFormat="1" ht="15.75">
      <c r="A147" s="412"/>
      <c r="B147" s="489" t="s">
        <v>91</v>
      </c>
      <c r="C147" s="489" t="s">
        <v>84</v>
      </c>
      <c r="D147" s="490">
        <v>831027</v>
      </c>
      <c r="E147" s="128" t="s">
        <v>367</v>
      </c>
      <c r="F147" s="129">
        <f t="shared" si="52"/>
        <v>1.4285714285714286</v>
      </c>
      <c r="G147" s="128">
        <f t="shared" si="47"/>
        <v>7</v>
      </c>
      <c r="H147" s="128">
        <f t="shared" si="48"/>
        <v>4</v>
      </c>
      <c r="I147" s="128">
        <f t="shared" si="49"/>
        <v>6</v>
      </c>
      <c r="J147" s="130">
        <f t="shared" si="51"/>
        <v>10</v>
      </c>
      <c r="K147" s="131">
        <f t="shared" si="50"/>
        <v>0</v>
      </c>
      <c r="L147" s="116"/>
      <c r="M147" s="116"/>
      <c r="N147" s="132">
        <v>0</v>
      </c>
      <c r="O147" s="133">
        <v>0</v>
      </c>
      <c r="P147" s="133">
        <v>2</v>
      </c>
      <c r="Q147" s="133">
        <v>1</v>
      </c>
      <c r="R147" s="133"/>
      <c r="S147" s="134"/>
      <c r="T147" s="135"/>
      <c r="U147" s="132"/>
      <c r="V147" s="133"/>
      <c r="W147" s="133"/>
      <c r="X147" s="133"/>
      <c r="Y147" s="133">
        <v>0</v>
      </c>
      <c r="Z147" s="133">
        <v>0</v>
      </c>
      <c r="AA147" s="133">
        <v>1</v>
      </c>
      <c r="AB147" s="133"/>
      <c r="AC147" s="133"/>
      <c r="AD147" s="136"/>
      <c r="AE147" s="133">
        <v>0</v>
      </c>
      <c r="AF147" s="133">
        <v>2</v>
      </c>
      <c r="AG147" s="133">
        <v>3</v>
      </c>
      <c r="AH147" s="133">
        <v>0</v>
      </c>
      <c r="AI147" s="133"/>
      <c r="AJ147" s="133"/>
      <c r="AK147" s="133"/>
      <c r="AL147" s="133"/>
      <c r="AM147" s="133"/>
      <c r="AN147" s="133"/>
      <c r="AO147" s="133"/>
      <c r="AP147" s="133">
        <v>0</v>
      </c>
      <c r="AQ147" s="133">
        <v>1</v>
      </c>
      <c r="AR147" s="133">
        <v>0</v>
      </c>
      <c r="AS147" s="133"/>
      <c r="AT147" s="133"/>
      <c r="AU147" s="137"/>
      <c r="AV147" s="138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</row>
    <row r="148" spans="1:64" s="37" customFormat="1" ht="15.75">
      <c r="A148" s="412"/>
      <c r="B148" s="489" t="s">
        <v>91</v>
      </c>
      <c r="C148" s="489" t="s">
        <v>16</v>
      </c>
      <c r="D148" s="490">
        <v>611004</v>
      </c>
      <c r="E148" s="128" t="s">
        <v>367</v>
      </c>
      <c r="F148" s="129">
        <f t="shared" si="52"/>
        <v>0.7333333333333333</v>
      </c>
      <c r="G148" s="128">
        <f t="shared" si="47"/>
        <v>15</v>
      </c>
      <c r="H148" s="128">
        <f t="shared" si="48"/>
        <v>7</v>
      </c>
      <c r="I148" s="128">
        <f t="shared" si="49"/>
        <v>4</v>
      </c>
      <c r="J148" s="130">
        <f t="shared" si="51"/>
        <v>11</v>
      </c>
      <c r="K148" s="131">
        <f t="shared" si="50"/>
        <v>0</v>
      </c>
      <c r="L148" s="116"/>
      <c r="M148" s="116"/>
      <c r="N148" s="132">
        <v>1</v>
      </c>
      <c r="O148" s="133">
        <v>2</v>
      </c>
      <c r="P148" s="133">
        <v>0</v>
      </c>
      <c r="Q148" s="133">
        <v>0</v>
      </c>
      <c r="R148" s="133">
        <v>1</v>
      </c>
      <c r="S148" s="134">
        <v>0</v>
      </c>
      <c r="T148" s="135">
        <v>0</v>
      </c>
      <c r="U148" s="132">
        <v>0</v>
      </c>
      <c r="V148" s="133">
        <v>1</v>
      </c>
      <c r="W148" s="133">
        <v>0</v>
      </c>
      <c r="X148" s="133">
        <v>0</v>
      </c>
      <c r="Y148" s="133">
        <v>0</v>
      </c>
      <c r="Z148" s="133">
        <v>2</v>
      </c>
      <c r="AA148" s="133">
        <v>0</v>
      </c>
      <c r="AB148" s="133">
        <v>0</v>
      </c>
      <c r="AC148" s="133"/>
      <c r="AD148" s="136"/>
      <c r="AE148" s="133">
        <v>0</v>
      </c>
      <c r="AF148" s="133">
        <v>0</v>
      </c>
      <c r="AG148" s="133">
        <v>0</v>
      </c>
      <c r="AH148" s="133">
        <v>1</v>
      </c>
      <c r="AI148" s="133">
        <v>1</v>
      </c>
      <c r="AJ148" s="133">
        <v>0</v>
      </c>
      <c r="AK148" s="133">
        <v>0</v>
      </c>
      <c r="AL148" s="133">
        <v>0</v>
      </c>
      <c r="AM148" s="133">
        <v>0</v>
      </c>
      <c r="AN148" s="133">
        <v>0</v>
      </c>
      <c r="AO148" s="133">
        <v>1</v>
      </c>
      <c r="AP148" s="133">
        <v>0</v>
      </c>
      <c r="AQ148" s="133">
        <v>1</v>
      </c>
      <c r="AR148" s="133">
        <v>0</v>
      </c>
      <c r="AS148" s="133">
        <v>0</v>
      </c>
      <c r="AT148" s="133"/>
      <c r="AU148" s="137"/>
      <c r="AV148" s="138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14"/>
    </row>
    <row r="149" spans="1:64" s="37" customFormat="1" ht="15.75">
      <c r="A149" s="416"/>
      <c r="B149" s="491" t="s">
        <v>283</v>
      </c>
      <c r="C149" s="491" t="s">
        <v>130</v>
      </c>
      <c r="D149" s="492">
        <v>821210</v>
      </c>
      <c r="E149" s="128" t="s">
        <v>367</v>
      </c>
      <c r="F149" s="194">
        <f t="shared" si="52"/>
        <v>1.4285714285714286</v>
      </c>
      <c r="G149" s="147">
        <f t="shared" si="47"/>
        <v>7</v>
      </c>
      <c r="H149" s="147">
        <f t="shared" si="48"/>
        <v>3</v>
      </c>
      <c r="I149" s="147">
        <f t="shared" si="49"/>
        <v>7</v>
      </c>
      <c r="J149" s="130">
        <f t="shared" si="51"/>
        <v>10</v>
      </c>
      <c r="K149" s="131">
        <f t="shared" si="50"/>
        <v>0</v>
      </c>
      <c r="L149" s="116"/>
      <c r="M149" s="116"/>
      <c r="N149" s="151"/>
      <c r="O149" s="152"/>
      <c r="P149" s="152"/>
      <c r="Q149" s="152">
        <v>2</v>
      </c>
      <c r="R149" s="152">
        <v>0</v>
      </c>
      <c r="S149" s="153"/>
      <c r="T149" s="135"/>
      <c r="U149" s="151"/>
      <c r="V149" s="152"/>
      <c r="W149" s="152"/>
      <c r="X149" s="152">
        <v>0</v>
      </c>
      <c r="Y149" s="152">
        <v>0</v>
      </c>
      <c r="Z149" s="152">
        <v>1</v>
      </c>
      <c r="AA149" s="152">
        <v>0</v>
      </c>
      <c r="AB149" s="152">
        <v>0</v>
      </c>
      <c r="AC149" s="152"/>
      <c r="AD149" s="136"/>
      <c r="AE149" s="152"/>
      <c r="AF149" s="152"/>
      <c r="AG149" s="152"/>
      <c r="AH149" s="152">
        <v>1</v>
      </c>
      <c r="AI149" s="152">
        <v>1</v>
      </c>
      <c r="AJ149" s="152"/>
      <c r="AK149" s="152"/>
      <c r="AL149" s="152"/>
      <c r="AM149" s="152"/>
      <c r="AN149" s="152"/>
      <c r="AO149" s="152">
        <v>1</v>
      </c>
      <c r="AP149" s="152">
        <v>1</v>
      </c>
      <c r="AQ149" s="152">
        <v>0</v>
      </c>
      <c r="AR149" s="152">
        <v>0</v>
      </c>
      <c r="AS149" s="152">
        <v>3</v>
      </c>
      <c r="AT149" s="152"/>
      <c r="AU149" s="137"/>
      <c r="AV149" s="154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14"/>
    </row>
    <row r="150" spans="1:64" s="37" customFormat="1" ht="15.75">
      <c r="A150" s="416"/>
      <c r="B150" s="491" t="s">
        <v>402</v>
      </c>
      <c r="C150" s="491" t="s">
        <v>16</v>
      </c>
      <c r="D150" s="492">
        <v>760627</v>
      </c>
      <c r="E150" s="128" t="s">
        <v>367</v>
      </c>
      <c r="F150" s="194">
        <f t="shared" si="52"/>
        <v>1.5</v>
      </c>
      <c r="G150" s="147">
        <f t="shared" si="47"/>
        <v>2</v>
      </c>
      <c r="H150" s="147">
        <f t="shared" si="48"/>
        <v>1</v>
      </c>
      <c r="I150" s="147">
        <f t="shared" si="49"/>
        <v>2</v>
      </c>
      <c r="J150" s="130">
        <f t="shared" si="51"/>
        <v>3</v>
      </c>
      <c r="K150" s="131">
        <f t="shared" si="50"/>
        <v>0</v>
      </c>
      <c r="L150" s="116"/>
      <c r="M150" s="116"/>
      <c r="N150" s="151">
        <v>1</v>
      </c>
      <c r="O150" s="152">
        <v>0</v>
      </c>
      <c r="P150" s="152"/>
      <c r="Q150" s="152"/>
      <c r="R150" s="152"/>
      <c r="S150" s="153"/>
      <c r="T150" s="135"/>
      <c r="U150" s="151"/>
      <c r="V150" s="152"/>
      <c r="W150" s="152"/>
      <c r="X150" s="152"/>
      <c r="Y150" s="152"/>
      <c r="Z150" s="152"/>
      <c r="AA150" s="152"/>
      <c r="AB150" s="152"/>
      <c r="AC150" s="152"/>
      <c r="AD150" s="136"/>
      <c r="AE150" s="152">
        <v>0</v>
      </c>
      <c r="AF150" s="152">
        <v>2</v>
      </c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37"/>
      <c r="AV150" s="154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14"/>
    </row>
    <row r="151" spans="1:64" s="37" customFormat="1" ht="15.75">
      <c r="A151" s="416"/>
      <c r="B151" s="491" t="s">
        <v>241</v>
      </c>
      <c r="C151" s="491" t="s">
        <v>261</v>
      </c>
      <c r="D151" s="492">
        <v>621203</v>
      </c>
      <c r="E151" s="128" t="s">
        <v>367</v>
      </c>
      <c r="F151" s="194">
        <f>J151/G151</f>
        <v>2.1333333333333333</v>
      </c>
      <c r="G151" s="147">
        <f t="shared" si="47"/>
        <v>15</v>
      </c>
      <c r="H151" s="147">
        <f t="shared" si="48"/>
        <v>15</v>
      </c>
      <c r="I151" s="147">
        <f t="shared" si="49"/>
        <v>17</v>
      </c>
      <c r="J151" s="130">
        <f t="shared" si="51"/>
        <v>32</v>
      </c>
      <c r="K151" s="149">
        <f t="shared" si="50"/>
        <v>0</v>
      </c>
      <c r="L151" s="116"/>
      <c r="M151" s="116"/>
      <c r="N151" s="151">
        <v>0</v>
      </c>
      <c r="O151" s="152">
        <v>1</v>
      </c>
      <c r="P151" s="152">
        <v>1</v>
      </c>
      <c r="Q151" s="152">
        <v>1</v>
      </c>
      <c r="R151" s="152">
        <v>1</v>
      </c>
      <c r="S151" s="153">
        <v>2</v>
      </c>
      <c r="T151" s="135">
        <v>0</v>
      </c>
      <c r="U151" s="151">
        <v>2</v>
      </c>
      <c r="V151" s="152">
        <v>0</v>
      </c>
      <c r="W151" s="152">
        <v>2</v>
      </c>
      <c r="X151" s="152">
        <v>1</v>
      </c>
      <c r="Y151" s="152">
        <v>1</v>
      </c>
      <c r="Z151" s="152">
        <v>1</v>
      </c>
      <c r="AA151" s="152">
        <v>0</v>
      </c>
      <c r="AB151" s="152">
        <v>2</v>
      </c>
      <c r="AC151" s="152"/>
      <c r="AD151" s="136"/>
      <c r="AE151" s="152">
        <v>0</v>
      </c>
      <c r="AF151" s="152">
        <v>2</v>
      </c>
      <c r="AG151" s="152">
        <v>1</v>
      </c>
      <c r="AH151" s="152">
        <v>1</v>
      </c>
      <c r="AI151" s="152">
        <v>1</v>
      </c>
      <c r="AJ151" s="152">
        <v>1</v>
      </c>
      <c r="AK151" s="152">
        <v>1</v>
      </c>
      <c r="AL151" s="152">
        <v>2</v>
      </c>
      <c r="AM151" s="152">
        <v>1</v>
      </c>
      <c r="AN151" s="152">
        <v>1</v>
      </c>
      <c r="AO151" s="152">
        <v>5</v>
      </c>
      <c r="AP151" s="152">
        <v>0</v>
      </c>
      <c r="AQ151" s="152">
        <v>1</v>
      </c>
      <c r="AR151" s="152">
        <v>0</v>
      </c>
      <c r="AS151" s="152">
        <v>0</v>
      </c>
      <c r="AT151" s="152"/>
      <c r="AU151" s="137"/>
      <c r="AV151" s="154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14"/>
    </row>
    <row r="152" spans="1:64" s="37" customFormat="1" ht="15.75">
      <c r="A152" s="427"/>
      <c r="B152" s="491" t="s">
        <v>241</v>
      </c>
      <c r="C152" s="491" t="s">
        <v>37</v>
      </c>
      <c r="D152" s="492">
        <v>680305</v>
      </c>
      <c r="E152" s="128" t="s">
        <v>367</v>
      </c>
      <c r="F152" s="129">
        <f>J152/G152</f>
        <v>2.1333333333333333</v>
      </c>
      <c r="G152" s="147">
        <f t="shared" si="47"/>
        <v>15</v>
      </c>
      <c r="H152" s="147">
        <f t="shared" si="48"/>
        <v>18</v>
      </c>
      <c r="I152" s="147">
        <f t="shared" si="49"/>
        <v>14</v>
      </c>
      <c r="J152" s="130">
        <f t="shared" si="51"/>
        <v>32</v>
      </c>
      <c r="K152" s="149">
        <f t="shared" si="50"/>
        <v>0</v>
      </c>
      <c r="L152" s="116"/>
      <c r="M152" s="116"/>
      <c r="N152" s="151">
        <v>1</v>
      </c>
      <c r="O152" s="152">
        <v>3</v>
      </c>
      <c r="P152" s="152">
        <v>3</v>
      </c>
      <c r="Q152" s="152">
        <v>0</v>
      </c>
      <c r="R152" s="152">
        <v>3</v>
      </c>
      <c r="S152" s="153">
        <v>1</v>
      </c>
      <c r="T152" s="135">
        <v>1</v>
      </c>
      <c r="U152" s="151">
        <v>1</v>
      </c>
      <c r="V152" s="152">
        <v>0</v>
      </c>
      <c r="W152" s="152">
        <v>1</v>
      </c>
      <c r="X152" s="152">
        <v>4</v>
      </c>
      <c r="Y152" s="152">
        <v>0</v>
      </c>
      <c r="Z152" s="152">
        <v>0</v>
      </c>
      <c r="AA152" s="152">
        <v>0</v>
      </c>
      <c r="AB152" s="152">
        <v>0</v>
      </c>
      <c r="AC152" s="152"/>
      <c r="AD152" s="136"/>
      <c r="AE152" s="152">
        <v>1</v>
      </c>
      <c r="AF152" s="152">
        <v>0</v>
      </c>
      <c r="AG152" s="152">
        <v>1</v>
      </c>
      <c r="AH152" s="152">
        <v>0</v>
      </c>
      <c r="AI152" s="152">
        <v>3</v>
      </c>
      <c r="AJ152" s="152">
        <v>0</v>
      </c>
      <c r="AK152" s="152">
        <v>1</v>
      </c>
      <c r="AL152" s="152">
        <v>0</v>
      </c>
      <c r="AM152" s="152">
        <v>0</v>
      </c>
      <c r="AN152" s="152">
        <v>0</v>
      </c>
      <c r="AO152" s="152">
        <v>2</v>
      </c>
      <c r="AP152" s="152">
        <v>2</v>
      </c>
      <c r="AQ152" s="152">
        <v>2</v>
      </c>
      <c r="AR152" s="152">
        <v>1</v>
      </c>
      <c r="AS152" s="152">
        <v>1</v>
      </c>
      <c r="AT152" s="152"/>
      <c r="AU152" s="137"/>
      <c r="AV152" s="154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14"/>
    </row>
    <row r="153" spans="1:63" s="114" customFormat="1" ht="15.75">
      <c r="A153" s="428"/>
      <c r="B153" s="491" t="s">
        <v>284</v>
      </c>
      <c r="C153" s="491" t="s">
        <v>15</v>
      </c>
      <c r="D153" s="492">
        <v>910331</v>
      </c>
      <c r="E153" s="128" t="s">
        <v>367</v>
      </c>
      <c r="F153" s="129" t="e">
        <f t="shared" si="52"/>
        <v>#DIV/0!</v>
      </c>
      <c r="G153" s="147">
        <f t="shared" si="47"/>
        <v>0</v>
      </c>
      <c r="H153" s="147">
        <f t="shared" si="48"/>
        <v>0</v>
      </c>
      <c r="I153" s="147">
        <f t="shared" si="49"/>
        <v>0</v>
      </c>
      <c r="J153" s="130">
        <f t="shared" si="51"/>
        <v>0</v>
      </c>
      <c r="K153" s="149">
        <f t="shared" si="50"/>
        <v>0</v>
      </c>
      <c r="L153" s="150"/>
      <c r="M153" s="150"/>
      <c r="N153" s="151"/>
      <c r="O153" s="152"/>
      <c r="P153" s="152"/>
      <c r="Q153" s="152"/>
      <c r="R153" s="152"/>
      <c r="S153" s="153"/>
      <c r="T153" s="135"/>
      <c r="U153" s="151"/>
      <c r="V153" s="152"/>
      <c r="W153" s="152"/>
      <c r="X153" s="152"/>
      <c r="Y153" s="152"/>
      <c r="Z153" s="152"/>
      <c r="AA153" s="152"/>
      <c r="AB153" s="152"/>
      <c r="AC153" s="152"/>
      <c r="AD153" s="136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37"/>
      <c r="AV153" s="154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</row>
    <row r="154" spans="1:63" s="114" customFormat="1" ht="15.75">
      <c r="A154" s="178"/>
      <c r="B154" s="491" t="s">
        <v>403</v>
      </c>
      <c r="C154" s="491" t="s">
        <v>61</v>
      </c>
      <c r="D154" s="492">
        <v>750423</v>
      </c>
      <c r="E154" s="156" t="s">
        <v>367</v>
      </c>
      <c r="F154" s="129">
        <f aca="true" t="shared" si="53" ref="F154:F163">J154/G154</f>
        <v>3.25</v>
      </c>
      <c r="G154" s="156">
        <f t="shared" si="47"/>
        <v>4</v>
      </c>
      <c r="H154" s="156">
        <f t="shared" si="48"/>
        <v>9</v>
      </c>
      <c r="I154" s="156">
        <f t="shared" si="49"/>
        <v>4</v>
      </c>
      <c r="J154" s="130">
        <f t="shared" si="51"/>
        <v>13</v>
      </c>
      <c r="K154" s="158">
        <f t="shared" si="50"/>
        <v>0</v>
      </c>
      <c r="L154" s="150"/>
      <c r="M154" s="150"/>
      <c r="N154" s="159"/>
      <c r="O154" s="135"/>
      <c r="P154" s="135"/>
      <c r="Q154" s="135">
        <v>2</v>
      </c>
      <c r="R154" s="135"/>
      <c r="S154" s="160"/>
      <c r="T154" s="135"/>
      <c r="U154" s="159"/>
      <c r="V154" s="135"/>
      <c r="W154" s="135"/>
      <c r="X154" s="135">
        <v>3</v>
      </c>
      <c r="Y154" s="135">
        <v>2</v>
      </c>
      <c r="Z154" s="135">
        <v>2</v>
      </c>
      <c r="AA154" s="135"/>
      <c r="AB154" s="135"/>
      <c r="AC154" s="135"/>
      <c r="AD154" s="135"/>
      <c r="AE154" s="135"/>
      <c r="AF154" s="135"/>
      <c r="AG154" s="135"/>
      <c r="AH154" s="135">
        <v>1</v>
      </c>
      <c r="AI154" s="135"/>
      <c r="AJ154" s="135"/>
      <c r="AK154" s="135"/>
      <c r="AL154" s="135"/>
      <c r="AM154" s="135"/>
      <c r="AN154" s="135"/>
      <c r="AO154" s="135">
        <v>1</v>
      </c>
      <c r="AP154" s="135">
        <v>0</v>
      </c>
      <c r="AQ154" s="135">
        <v>2</v>
      </c>
      <c r="AR154" s="135"/>
      <c r="AS154" s="135"/>
      <c r="AT154" s="135"/>
      <c r="AU154" s="161"/>
      <c r="AV154" s="162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</row>
    <row r="155" spans="1:63" s="114" customFormat="1" ht="15.75">
      <c r="A155" s="178"/>
      <c r="B155" s="491" t="s">
        <v>535</v>
      </c>
      <c r="C155" s="491" t="s">
        <v>61</v>
      </c>
      <c r="D155" s="492"/>
      <c r="E155" s="156" t="s">
        <v>367</v>
      </c>
      <c r="F155" s="129">
        <f t="shared" si="53"/>
        <v>1</v>
      </c>
      <c r="G155" s="156">
        <f aca="true" t="shared" si="54" ref="G155:G161">COUNT(N155:AC155)</f>
        <v>2</v>
      </c>
      <c r="H155" s="156">
        <f aca="true" t="shared" si="55" ref="H155:H161">SUM(N155:AC155)</f>
        <v>2</v>
      </c>
      <c r="I155" s="156">
        <f aca="true" t="shared" si="56" ref="I155:I161">SUM(AE155:AT155)</f>
        <v>0</v>
      </c>
      <c r="J155" s="130">
        <f aca="true" t="shared" si="57" ref="J155:J163">SUM(H155:I155)</f>
        <v>2</v>
      </c>
      <c r="K155" s="158">
        <f aca="true" t="shared" si="58" ref="K155:K161">SUM(AV155:BK155)</f>
        <v>10</v>
      </c>
      <c r="L155" s="150"/>
      <c r="M155" s="150"/>
      <c r="N155" s="159"/>
      <c r="O155" s="135"/>
      <c r="P155" s="135"/>
      <c r="Q155" s="135"/>
      <c r="R155" s="135"/>
      <c r="S155" s="160"/>
      <c r="T155" s="135">
        <v>1</v>
      </c>
      <c r="U155" s="159"/>
      <c r="V155" s="135"/>
      <c r="W155" s="135"/>
      <c r="X155" s="135"/>
      <c r="Y155" s="135"/>
      <c r="Z155" s="135"/>
      <c r="AA155" s="135"/>
      <c r="AB155" s="135">
        <v>1</v>
      </c>
      <c r="AC155" s="135"/>
      <c r="AD155" s="135"/>
      <c r="AE155" s="135"/>
      <c r="AF155" s="135"/>
      <c r="AG155" s="135"/>
      <c r="AH155" s="135"/>
      <c r="AI155" s="135"/>
      <c r="AJ155" s="135"/>
      <c r="AK155" s="135">
        <v>0</v>
      </c>
      <c r="AL155" s="135"/>
      <c r="AM155" s="135"/>
      <c r="AN155" s="135"/>
      <c r="AO155" s="135"/>
      <c r="AP155" s="135"/>
      <c r="AQ155" s="135"/>
      <c r="AR155" s="135"/>
      <c r="AS155" s="135">
        <v>0</v>
      </c>
      <c r="AT155" s="135"/>
      <c r="AU155" s="161"/>
      <c r="AV155" s="162"/>
      <c r="AW155" s="163"/>
      <c r="AX155" s="163"/>
      <c r="AY155" s="163"/>
      <c r="AZ155" s="163"/>
      <c r="BA155" s="163"/>
      <c r="BB155" s="163">
        <v>10</v>
      </c>
      <c r="BC155" s="163"/>
      <c r="BD155" s="163"/>
      <c r="BE155" s="163"/>
      <c r="BF155" s="163"/>
      <c r="BG155" s="163"/>
      <c r="BH155" s="163"/>
      <c r="BI155" s="163"/>
      <c r="BJ155" s="163"/>
      <c r="BK155" s="163"/>
    </row>
    <row r="156" spans="1:63" s="114" customFormat="1" ht="15.75">
      <c r="A156" s="178"/>
      <c r="B156" s="491" t="s">
        <v>535</v>
      </c>
      <c r="C156" s="491" t="s">
        <v>22</v>
      </c>
      <c r="D156" s="492"/>
      <c r="E156" s="156" t="s">
        <v>367</v>
      </c>
      <c r="F156" s="129">
        <f t="shared" si="53"/>
        <v>1</v>
      </c>
      <c r="G156" s="156">
        <f t="shared" si="54"/>
        <v>2</v>
      </c>
      <c r="H156" s="156">
        <f t="shared" si="55"/>
        <v>2</v>
      </c>
      <c r="I156" s="156">
        <f t="shared" si="56"/>
        <v>0</v>
      </c>
      <c r="J156" s="130">
        <f t="shared" si="57"/>
        <v>2</v>
      </c>
      <c r="K156" s="158">
        <f t="shared" si="58"/>
        <v>0</v>
      </c>
      <c r="L156" s="150"/>
      <c r="M156" s="150"/>
      <c r="N156" s="159"/>
      <c r="O156" s="135"/>
      <c r="P156" s="135"/>
      <c r="Q156" s="135"/>
      <c r="R156" s="135"/>
      <c r="S156" s="160"/>
      <c r="T156" s="135">
        <v>1</v>
      </c>
      <c r="U156" s="159"/>
      <c r="V156" s="135"/>
      <c r="W156" s="135"/>
      <c r="X156" s="135"/>
      <c r="Y156" s="135"/>
      <c r="Z156" s="135"/>
      <c r="AA156" s="135"/>
      <c r="AB156" s="135">
        <v>1</v>
      </c>
      <c r="AC156" s="135"/>
      <c r="AD156" s="135"/>
      <c r="AE156" s="135"/>
      <c r="AF156" s="135"/>
      <c r="AG156" s="135"/>
      <c r="AH156" s="135"/>
      <c r="AI156" s="135"/>
      <c r="AJ156" s="135"/>
      <c r="AK156" s="135">
        <v>0</v>
      </c>
      <c r="AL156" s="135"/>
      <c r="AM156" s="135"/>
      <c r="AN156" s="135"/>
      <c r="AO156" s="135"/>
      <c r="AP156" s="135"/>
      <c r="AQ156" s="135"/>
      <c r="AR156" s="135"/>
      <c r="AS156" s="135">
        <v>0</v>
      </c>
      <c r="AT156" s="135"/>
      <c r="AU156" s="161"/>
      <c r="AV156" s="162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</row>
    <row r="157" spans="1:63" s="114" customFormat="1" ht="15.75">
      <c r="A157" s="178"/>
      <c r="B157" s="491" t="s">
        <v>536</v>
      </c>
      <c r="C157" s="491" t="s">
        <v>537</v>
      </c>
      <c r="D157" s="492"/>
      <c r="E157" s="156" t="s">
        <v>367</v>
      </c>
      <c r="F157" s="129">
        <f t="shared" si="53"/>
        <v>0.3333333333333333</v>
      </c>
      <c r="G157" s="156">
        <f t="shared" si="54"/>
        <v>3</v>
      </c>
      <c r="H157" s="156">
        <f t="shared" si="55"/>
        <v>0</v>
      </c>
      <c r="I157" s="156">
        <f t="shared" si="56"/>
        <v>1</v>
      </c>
      <c r="J157" s="130">
        <f t="shared" si="57"/>
        <v>1</v>
      </c>
      <c r="K157" s="158">
        <f t="shared" si="58"/>
        <v>0</v>
      </c>
      <c r="L157" s="150"/>
      <c r="M157" s="150"/>
      <c r="N157" s="159"/>
      <c r="O157" s="135"/>
      <c r="P157" s="135"/>
      <c r="Q157" s="135"/>
      <c r="R157" s="135"/>
      <c r="S157" s="160">
        <v>0</v>
      </c>
      <c r="T157" s="135">
        <v>0</v>
      </c>
      <c r="U157" s="159">
        <v>0</v>
      </c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>
        <v>0</v>
      </c>
      <c r="AK157" s="135">
        <v>0</v>
      </c>
      <c r="AL157" s="135">
        <v>1</v>
      </c>
      <c r="AM157" s="135"/>
      <c r="AN157" s="135"/>
      <c r="AO157" s="135"/>
      <c r="AP157" s="135"/>
      <c r="AQ157" s="135"/>
      <c r="AR157" s="135"/>
      <c r="AS157" s="135"/>
      <c r="AT157" s="135"/>
      <c r="AU157" s="161"/>
      <c r="AV157" s="162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</row>
    <row r="158" spans="1:63" s="114" customFormat="1" ht="15.75">
      <c r="A158" s="178"/>
      <c r="B158" s="491" t="s">
        <v>568</v>
      </c>
      <c r="C158" s="491" t="s">
        <v>20</v>
      </c>
      <c r="D158" s="492"/>
      <c r="E158" s="156" t="s">
        <v>367</v>
      </c>
      <c r="F158" s="129">
        <f>J158/G158</f>
        <v>0.6</v>
      </c>
      <c r="G158" s="156">
        <f t="shared" si="54"/>
        <v>5</v>
      </c>
      <c r="H158" s="156">
        <f t="shared" si="55"/>
        <v>2</v>
      </c>
      <c r="I158" s="156">
        <f t="shared" si="56"/>
        <v>1</v>
      </c>
      <c r="J158" s="130">
        <f>SUM(H158:I158)</f>
        <v>3</v>
      </c>
      <c r="K158" s="158">
        <f t="shared" si="58"/>
        <v>0</v>
      </c>
      <c r="L158" s="150"/>
      <c r="M158" s="150"/>
      <c r="N158" s="159"/>
      <c r="O158" s="135"/>
      <c r="P158" s="135"/>
      <c r="Q158" s="135"/>
      <c r="R158" s="135"/>
      <c r="S158" s="160"/>
      <c r="T158" s="135"/>
      <c r="U158" s="159"/>
      <c r="V158" s="135">
        <v>0</v>
      </c>
      <c r="W158" s="135">
        <v>0</v>
      </c>
      <c r="X158" s="135">
        <v>1</v>
      </c>
      <c r="Y158" s="135">
        <v>0</v>
      </c>
      <c r="Z158" s="135">
        <v>1</v>
      </c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>
        <v>0</v>
      </c>
      <c r="AN158" s="135">
        <v>0</v>
      </c>
      <c r="AO158" s="135">
        <v>0</v>
      </c>
      <c r="AP158" s="135">
        <v>0</v>
      </c>
      <c r="AQ158" s="135">
        <v>1</v>
      </c>
      <c r="AR158" s="135"/>
      <c r="AS158" s="135"/>
      <c r="AT158" s="135"/>
      <c r="AU158" s="161"/>
      <c r="AV158" s="162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</row>
    <row r="159" spans="1:63" s="114" customFormat="1" ht="15.75">
      <c r="A159" s="178"/>
      <c r="B159" s="491" t="s">
        <v>569</v>
      </c>
      <c r="C159" s="491" t="s">
        <v>570</v>
      </c>
      <c r="D159" s="492"/>
      <c r="E159" s="156" t="s">
        <v>367</v>
      </c>
      <c r="F159" s="129">
        <f>J159/G159</f>
        <v>1.5</v>
      </c>
      <c r="G159" s="156">
        <f t="shared" si="54"/>
        <v>6</v>
      </c>
      <c r="H159" s="156">
        <f t="shared" si="55"/>
        <v>5</v>
      </c>
      <c r="I159" s="156">
        <f t="shared" si="56"/>
        <v>4</v>
      </c>
      <c r="J159" s="130">
        <f>SUM(H159:I159)</f>
        <v>9</v>
      </c>
      <c r="K159" s="158">
        <f t="shared" si="58"/>
        <v>0</v>
      </c>
      <c r="L159" s="150"/>
      <c r="M159" s="150"/>
      <c r="N159" s="159"/>
      <c r="O159" s="135"/>
      <c r="P159" s="135"/>
      <c r="Q159" s="135"/>
      <c r="R159" s="135"/>
      <c r="S159" s="160"/>
      <c r="T159" s="135"/>
      <c r="U159" s="159"/>
      <c r="V159" s="135">
        <v>0</v>
      </c>
      <c r="W159" s="135">
        <v>0</v>
      </c>
      <c r="X159" s="135">
        <v>1</v>
      </c>
      <c r="Y159" s="135">
        <v>2</v>
      </c>
      <c r="Z159" s="135">
        <v>1</v>
      </c>
      <c r="AA159" s="135">
        <v>1</v>
      </c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>
        <v>0</v>
      </c>
      <c r="AN159" s="135">
        <v>2</v>
      </c>
      <c r="AO159" s="135">
        <v>0</v>
      </c>
      <c r="AP159" s="135">
        <v>0</v>
      </c>
      <c r="AQ159" s="135">
        <v>1</v>
      </c>
      <c r="AR159" s="135">
        <v>1</v>
      </c>
      <c r="AS159" s="135"/>
      <c r="AT159" s="135"/>
      <c r="AU159" s="161"/>
      <c r="AV159" s="162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</row>
    <row r="160" spans="1:63" s="114" customFormat="1" ht="15.75">
      <c r="A160" s="178"/>
      <c r="B160" s="198" t="s">
        <v>392</v>
      </c>
      <c r="C160" s="198" t="s">
        <v>29</v>
      </c>
      <c r="D160" s="492"/>
      <c r="E160" s="156" t="s">
        <v>444</v>
      </c>
      <c r="F160" s="129">
        <f t="shared" si="53"/>
        <v>4</v>
      </c>
      <c r="G160" s="156">
        <f t="shared" si="54"/>
        <v>1</v>
      </c>
      <c r="H160" s="156">
        <f t="shared" si="55"/>
        <v>4</v>
      </c>
      <c r="I160" s="156">
        <f t="shared" si="56"/>
        <v>0</v>
      </c>
      <c r="J160" s="157">
        <f t="shared" si="57"/>
        <v>4</v>
      </c>
      <c r="K160" s="158">
        <f t="shared" si="58"/>
        <v>0</v>
      </c>
      <c r="L160" s="150"/>
      <c r="M160" s="150"/>
      <c r="N160" s="159"/>
      <c r="O160" s="135"/>
      <c r="P160" s="135"/>
      <c r="Q160" s="135"/>
      <c r="R160" s="135"/>
      <c r="S160" s="160">
        <v>4</v>
      </c>
      <c r="T160" s="135"/>
      <c r="U160" s="159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61"/>
      <c r="AV160" s="162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</row>
    <row r="161" spans="1:63" s="114" customFormat="1" ht="15.75">
      <c r="A161" s="178"/>
      <c r="B161" s="627" t="s">
        <v>98</v>
      </c>
      <c r="C161" s="627" t="s">
        <v>33</v>
      </c>
      <c r="D161" s="492"/>
      <c r="E161" s="156" t="s">
        <v>444</v>
      </c>
      <c r="F161" s="129">
        <f t="shared" si="53"/>
        <v>8.25</v>
      </c>
      <c r="G161" s="156">
        <f t="shared" si="54"/>
        <v>4</v>
      </c>
      <c r="H161" s="156">
        <f t="shared" si="55"/>
        <v>33</v>
      </c>
      <c r="I161" s="156">
        <f t="shared" si="56"/>
        <v>0</v>
      </c>
      <c r="J161" s="157">
        <f t="shared" si="57"/>
        <v>33</v>
      </c>
      <c r="K161" s="158">
        <f t="shared" si="58"/>
        <v>0</v>
      </c>
      <c r="L161" s="150"/>
      <c r="M161" s="150"/>
      <c r="N161" s="159"/>
      <c r="O161" s="135"/>
      <c r="P161" s="135">
        <v>7</v>
      </c>
      <c r="Q161" s="135">
        <v>8</v>
      </c>
      <c r="R161" s="135">
        <v>9</v>
      </c>
      <c r="S161" s="160"/>
      <c r="T161" s="135">
        <v>9</v>
      </c>
      <c r="U161" s="159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61"/>
      <c r="AV161" s="162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</row>
    <row r="162" spans="1:63" s="114" customFormat="1" ht="15.75">
      <c r="A162" s="178"/>
      <c r="B162" s="198" t="s">
        <v>286</v>
      </c>
      <c r="C162" s="198" t="s">
        <v>20</v>
      </c>
      <c r="D162" s="165"/>
      <c r="E162" s="156" t="s">
        <v>444</v>
      </c>
      <c r="F162" s="129">
        <f t="shared" si="53"/>
        <v>12</v>
      </c>
      <c r="G162" s="156">
        <f t="shared" si="47"/>
        <v>1</v>
      </c>
      <c r="H162" s="156">
        <f t="shared" si="48"/>
        <v>12</v>
      </c>
      <c r="I162" s="156">
        <f t="shared" si="49"/>
        <v>0</v>
      </c>
      <c r="J162" s="157">
        <f t="shared" si="57"/>
        <v>12</v>
      </c>
      <c r="K162" s="158">
        <f t="shared" si="50"/>
        <v>0</v>
      </c>
      <c r="L162" s="150"/>
      <c r="M162" s="150"/>
      <c r="N162" s="159">
        <v>12</v>
      </c>
      <c r="O162" s="135"/>
      <c r="P162" s="135"/>
      <c r="Q162" s="135"/>
      <c r="R162" s="135"/>
      <c r="S162" s="160"/>
      <c r="T162" s="135"/>
      <c r="U162" s="159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61"/>
      <c r="AV162" s="162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</row>
    <row r="163" spans="1:63" s="114" customFormat="1" ht="15.75">
      <c r="A163" s="178"/>
      <c r="B163" s="198" t="s">
        <v>474</v>
      </c>
      <c r="C163" s="198" t="s">
        <v>20</v>
      </c>
      <c r="D163" s="165"/>
      <c r="E163" s="156" t="s">
        <v>444</v>
      </c>
      <c r="F163" s="129">
        <f t="shared" si="53"/>
        <v>7.222222222222222</v>
      </c>
      <c r="G163" s="156">
        <f t="shared" si="47"/>
        <v>9</v>
      </c>
      <c r="H163" s="156">
        <f t="shared" si="48"/>
        <v>65</v>
      </c>
      <c r="I163" s="156">
        <f t="shared" si="49"/>
        <v>0</v>
      </c>
      <c r="J163" s="157">
        <f t="shared" si="57"/>
        <v>65</v>
      </c>
      <c r="K163" s="158">
        <f t="shared" si="50"/>
        <v>0</v>
      </c>
      <c r="L163" s="150"/>
      <c r="M163" s="150"/>
      <c r="N163" s="159"/>
      <c r="O163" s="135">
        <v>3</v>
      </c>
      <c r="P163" s="135"/>
      <c r="Q163" s="135"/>
      <c r="R163" s="135"/>
      <c r="S163" s="160"/>
      <c r="T163" s="135"/>
      <c r="U163" s="159">
        <v>7</v>
      </c>
      <c r="V163" s="135">
        <v>9</v>
      </c>
      <c r="W163" s="135">
        <v>10</v>
      </c>
      <c r="X163" s="135">
        <v>5</v>
      </c>
      <c r="Y163" s="135">
        <v>7</v>
      </c>
      <c r="Z163" s="135">
        <v>5</v>
      </c>
      <c r="AA163" s="135">
        <v>12</v>
      </c>
      <c r="AB163" s="135">
        <v>7</v>
      </c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61"/>
      <c r="AV163" s="162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</row>
    <row r="164" spans="1:55" s="114" customFormat="1" ht="15.75">
      <c r="A164" s="410" t="s">
        <v>196</v>
      </c>
      <c r="B164" s="114">
        <v>9</v>
      </c>
      <c r="D164" s="115"/>
      <c r="E164" s="116"/>
      <c r="F164" s="117"/>
      <c r="Q164" s="114" t="s">
        <v>7</v>
      </c>
      <c r="R164" s="114" t="s">
        <v>109</v>
      </c>
      <c r="S164" s="114" t="s">
        <v>110</v>
      </c>
      <c r="T164" s="114" t="s">
        <v>111</v>
      </c>
      <c r="AD164" s="116"/>
      <c r="AE164" s="116"/>
      <c r="AF164" s="116"/>
      <c r="AG164" s="116"/>
      <c r="AH164" s="116"/>
      <c r="AI164" s="116"/>
      <c r="AJ164" s="116" t="s">
        <v>12</v>
      </c>
      <c r="AK164" s="116" t="s">
        <v>112</v>
      </c>
      <c r="AL164" s="116" t="s">
        <v>113</v>
      </c>
      <c r="AM164" s="116" t="s">
        <v>112</v>
      </c>
      <c r="AN164" s="116" t="s">
        <v>114</v>
      </c>
      <c r="AO164" s="118" t="s">
        <v>115</v>
      </c>
      <c r="AP164" s="118" t="s">
        <v>116</v>
      </c>
      <c r="AQ164" s="118" t="s">
        <v>117</v>
      </c>
      <c r="AR164" s="118" t="s">
        <v>115</v>
      </c>
      <c r="AS164" s="118"/>
      <c r="AT164" s="118"/>
      <c r="AX164" s="114" t="s">
        <v>118</v>
      </c>
      <c r="AY164" s="114" t="s">
        <v>119</v>
      </c>
      <c r="AZ164" s="114" t="s">
        <v>115</v>
      </c>
      <c r="BA164" s="114" t="s">
        <v>112</v>
      </c>
      <c r="BB164" s="114" t="s">
        <v>114</v>
      </c>
      <c r="BC164" s="114" t="s">
        <v>111</v>
      </c>
    </row>
    <row r="165" spans="1:63" s="114" customFormat="1" ht="15">
      <c r="A165" s="411"/>
      <c r="B165" s="119" t="s">
        <v>46</v>
      </c>
      <c r="C165" s="119" t="s">
        <v>47</v>
      </c>
      <c r="D165" s="120" t="s">
        <v>120</v>
      </c>
      <c r="E165" s="121" t="s">
        <v>121</v>
      </c>
      <c r="F165" s="122" t="s">
        <v>129</v>
      </c>
      <c r="G165" s="121" t="s">
        <v>122</v>
      </c>
      <c r="H165" s="121" t="s">
        <v>123</v>
      </c>
      <c r="I165" s="121" t="s">
        <v>124</v>
      </c>
      <c r="J165" s="121" t="s">
        <v>141</v>
      </c>
      <c r="K165" s="123" t="s">
        <v>125</v>
      </c>
      <c r="L165" s="124"/>
      <c r="M165" s="124"/>
      <c r="N165" s="125">
        <v>1</v>
      </c>
      <c r="O165" s="121">
        <v>2</v>
      </c>
      <c r="P165" s="121">
        <v>3</v>
      </c>
      <c r="Q165" s="121">
        <v>4</v>
      </c>
      <c r="R165" s="121">
        <v>5</v>
      </c>
      <c r="S165" s="123">
        <v>6</v>
      </c>
      <c r="T165" s="126">
        <v>7</v>
      </c>
      <c r="U165" s="125">
        <v>8</v>
      </c>
      <c r="V165" s="121">
        <v>9</v>
      </c>
      <c r="W165" s="121">
        <v>10</v>
      </c>
      <c r="X165" s="121">
        <v>11</v>
      </c>
      <c r="Y165" s="121">
        <v>12</v>
      </c>
      <c r="Z165" s="121">
        <v>13</v>
      </c>
      <c r="AA165" s="121">
        <v>14</v>
      </c>
      <c r="AB165" s="121">
        <v>15</v>
      </c>
      <c r="AC165" s="121">
        <v>16</v>
      </c>
      <c r="AD165" s="116"/>
      <c r="AE165" s="121">
        <v>1</v>
      </c>
      <c r="AF165" s="121">
        <v>2</v>
      </c>
      <c r="AG165" s="121">
        <v>3</v>
      </c>
      <c r="AH165" s="121">
        <v>4</v>
      </c>
      <c r="AI165" s="121">
        <v>5</v>
      </c>
      <c r="AJ165" s="121">
        <v>6</v>
      </c>
      <c r="AK165" s="121">
        <v>7</v>
      </c>
      <c r="AL165" s="121">
        <v>8</v>
      </c>
      <c r="AM165" s="121">
        <v>9</v>
      </c>
      <c r="AN165" s="121">
        <v>10</v>
      </c>
      <c r="AO165" s="121">
        <v>11</v>
      </c>
      <c r="AP165" s="121">
        <v>12</v>
      </c>
      <c r="AQ165" s="121">
        <v>13</v>
      </c>
      <c r="AR165" s="121">
        <v>14</v>
      </c>
      <c r="AS165" s="121">
        <v>15</v>
      </c>
      <c r="AT165" s="121">
        <v>16</v>
      </c>
      <c r="AV165" s="121">
        <v>1</v>
      </c>
      <c r="AW165" s="121">
        <v>2</v>
      </c>
      <c r="AX165" s="121">
        <v>3</v>
      </c>
      <c r="AY165" s="121">
        <v>4</v>
      </c>
      <c r="AZ165" s="121">
        <v>5</v>
      </c>
      <c r="BA165" s="121">
        <v>6</v>
      </c>
      <c r="BB165" s="121">
        <v>7</v>
      </c>
      <c r="BC165" s="121">
        <v>8</v>
      </c>
      <c r="BD165" s="121">
        <v>9</v>
      </c>
      <c r="BE165" s="121">
        <v>10</v>
      </c>
      <c r="BF165" s="121">
        <v>11</v>
      </c>
      <c r="BG165" s="121">
        <v>12</v>
      </c>
      <c r="BH165" s="121">
        <v>13</v>
      </c>
      <c r="BI165" s="121">
        <v>14</v>
      </c>
      <c r="BJ165" s="121">
        <v>15</v>
      </c>
      <c r="BK165" s="121">
        <v>16</v>
      </c>
    </row>
    <row r="166" spans="1:75" s="114" customFormat="1" ht="15.75">
      <c r="A166" s="179"/>
      <c r="B166" s="493" t="s">
        <v>405</v>
      </c>
      <c r="C166" s="494" t="s">
        <v>77</v>
      </c>
      <c r="D166" s="495">
        <v>960329</v>
      </c>
      <c r="E166" s="128" t="s">
        <v>448</v>
      </c>
      <c r="F166" s="129">
        <f>J166/G166</f>
        <v>2.7857142857142856</v>
      </c>
      <c r="G166" s="128">
        <f aca="true" t="shared" si="59" ref="G166:G181">COUNT(N166:AC166)</f>
        <v>14</v>
      </c>
      <c r="H166" s="128">
        <f aca="true" t="shared" si="60" ref="H166:H181">SUM(N166:AC166)</f>
        <v>31</v>
      </c>
      <c r="I166" s="128">
        <f aca="true" t="shared" si="61" ref="I166:I181">SUM(AE166:AT166)</f>
        <v>8</v>
      </c>
      <c r="J166" s="130">
        <f>SUM(H166:I166)</f>
        <v>39</v>
      </c>
      <c r="K166" s="131">
        <f aca="true" t="shared" si="62" ref="K166:K181">SUM(AV166:BK166)</f>
        <v>0</v>
      </c>
      <c r="L166" s="116"/>
      <c r="M166" s="116"/>
      <c r="N166" s="390">
        <v>3</v>
      </c>
      <c r="O166" s="389">
        <v>3</v>
      </c>
      <c r="P166" s="389">
        <v>3</v>
      </c>
      <c r="Q166" s="389">
        <v>3</v>
      </c>
      <c r="R166" s="389">
        <v>2</v>
      </c>
      <c r="S166" s="389">
        <v>0</v>
      </c>
      <c r="T166" s="391">
        <v>2</v>
      </c>
      <c r="U166" s="392">
        <v>2</v>
      </c>
      <c r="V166" s="390">
        <v>1</v>
      </c>
      <c r="W166" s="389">
        <v>1</v>
      </c>
      <c r="X166" s="389">
        <v>2</v>
      </c>
      <c r="Y166" s="389">
        <v>4</v>
      </c>
      <c r="Z166" s="389">
        <v>2</v>
      </c>
      <c r="AA166" s="389">
        <v>3</v>
      </c>
      <c r="AB166" s="389"/>
      <c r="AC166" s="389"/>
      <c r="AD166" s="393"/>
      <c r="AE166" s="389">
        <v>1</v>
      </c>
      <c r="AF166" s="389">
        <v>0</v>
      </c>
      <c r="AG166" s="389">
        <v>2</v>
      </c>
      <c r="AH166" s="389">
        <v>1</v>
      </c>
      <c r="AI166" s="389">
        <v>0</v>
      </c>
      <c r="AJ166" s="389">
        <v>0</v>
      </c>
      <c r="AK166" s="389">
        <v>2</v>
      </c>
      <c r="AL166" s="389">
        <v>1</v>
      </c>
      <c r="AM166" s="389">
        <v>0</v>
      </c>
      <c r="AN166" s="389">
        <v>0</v>
      </c>
      <c r="AO166" s="389">
        <v>0</v>
      </c>
      <c r="AP166" s="389">
        <v>0</v>
      </c>
      <c r="AQ166" s="389">
        <v>1</v>
      </c>
      <c r="AR166" s="389">
        <v>0</v>
      </c>
      <c r="AS166" s="389"/>
      <c r="AT166" s="389"/>
      <c r="AU166" s="394"/>
      <c r="AV166" s="395"/>
      <c r="AW166" s="395"/>
      <c r="AX166" s="395"/>
      <c r="AY166" s="395"/>
      <c r="AZ166" s="395"/>
      <c r="BA166" s="395"/>
      <c r="BB166" s="395"/>
      <c r="BC166" s="395"/>
      <c r="BD166" s="395"/>
      <c r="BE166" s="395"/>
      <c r="BF166" s="395"/>
      <c r="BG166" s="395"/>
      <c r="BH166" s="395"/>
      <c r="BI166" s="395"/>
      <c r="BJ166" s="395"/>
      <c r="BK166" s="395"/>
      <c r="BL166" s="394"/>
      <c r="BM166" s="394"/>
      <c r="BN166" s="394"/>
      <c r="BO166" s="394"/>
      <c r="BP166" s="394"/>
      <c r="BQ166" s="394"/>
      <c r="BR166" s="394"/>
      <c r="BS166" s="394"/>
      <c r="BT166" s="394"/>
      <c r="BU166" s="394"/>
      <c r="BV166" s="394"/>
      <c r="BW166" s="394"/>
    </row>
    <row r="167" spans="1:75" s="114" customFormat="1" ht="15.75">
      <c r="A167" s="179"/>
      <c r="B167" s="493" t="s">
        <v>71</v>
      </c>
      <c r="C167" s="494" t="s">
        <v>18</v>
      </c>
      <c r="D167" s="495">
        <v>951020</v>
      </c>
      <c r="E167" s="128" t="s">
        <v>448</v>
      </c>
      <c r="F167" s="129">
        <f>J167/G167</f>
        <v>0.25</v>
      </c>
      <c r="G167" s="128">
        <f t="shared" si="59"/>
        <v>12</v>
      </c>
      <c r="H167" s="128">
        <f t="shared" si="60"/>
        <v>0</v>
      </c>
      <c r="I167" s="128">
        <f t="shared" si="61"/>
        <v>3</v>
      </c>
      <c r="J167" s="130">
        <f>SUM(H167:I167)</f>
        <v>3</v>
      </c>
      <c r="K167" s="131">
        <f t="shared" si="62"/>
        <v>0</v>
      </c>
      <c r="L167" s="116"/>
      <c r="M167" s="116"/>
      <c r="N167" s="390">
        <v>0</v>
      </c>
      <c r="O167" s="389">
        <v>0</v>
      </c>
      <c r="P167" s="389">
        <v>0</v>
      </c>
      <c r="Q167" s="389"/>
      <c r="R167" s="389">
        <v>0</v>
      </c>
      <c r="S167" s="389">
        <v>0</v>
      </c>
      <c r="T167" s="391">
        <v>0</v>
      </c>
      <c r="U167" s="392">
        <v>0</v>
      </c>
      <c r="V167" s="390"/>
      <c r="W167" s="389">
        <v>0</v>
      </c>
      <c r="X167" s="389">
        <v>0</v>
      </c>
      <c r="Y167" s="389">
        <v>0</v>
      </c>
      <c r="Z167" s="389">
        <v>0</v>
      </c>
      <c r="AA167" s="389">
        <v>0</v>
      </c>
      <c r="AB167" s="389"/>
      <c r="AC167" s="389"/>
      <c r="AD167" s="393"/>
      <c r="AE167" s="389">
        <v>0</v>
      </c>
      <c r="AF167" s="389">
        <v>0</v>
      </c>
      <c r="AG167" s="389">
        <v>0</v>
      </c>
      <c r="AH167" s="389"/>
      <c r="AI167" s="389">
        <v>1</v>
      </c>
      <c r="AJ167" s="389">
        <v>0</v>
      </c>
      <c r="AK167" s="389">
        <v>0</v>
      </c>
      <c r="AL167" s="389">
        <v>0</v>
      </c>
      <c r="AM167" s="389"/>
      <c r="AN167" s="389">
        <v>0</v>
      </c>
      <c r="AO167" s="389">
        <v>2</v>
      </c>
      <c r="AP167" s="389">
        <v>0</v>
      </c>
      <c r="AQ167" s="389">
        <v>0</v>
      </c>
      <c r="AR167" s="389">
        <v>0</v>
      </c>
      <c r="AS167" s="389"/>
      <c r="AT167" s="389"/>
      <c r="AU167" s="394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5"/>
      <c r="BL167" s="394"/>
      <c r="BM167" s="394"/>
      <c r="BN167" s="394"/>
      <c r="BO167" s="394"/>
      <c r="BP167" s="394"/>
      <c r="BQ167" s="394"/>
      <c r="BR167" s="394"/>
      <c r="BS167" s="394"/>
      <c r="BT167" s="394"/>
      <c r="BU167" s="394"/>
      <c r="BV167" s="394"/>
      <c r="BW167" s="394"/>
    </row>
    <row r="168" spans="1:75" s="114" customFormat="1" ht="15.75">
      <c r="A168" s="179"/>
      <c r="B168" s="493" t="s">
        <v>408</v>
      </c>
      <c r="C168" s="494" t="s">
        <v>15</v>
      </c>
      <c r="D168" s="496">
        <v>961118</v>
      </c>
      <c r="E168" s="128" t="s">
        <v>448</v>
      </c>
      <c r="F168" s="129">
        <f>J168/G168</f>
        <v>1.3333333333333333</v>
      </c>
      <c r="G168" s="128">
        <f t="shared" si="59"/>
        <v>12</v>
      </c>
      <c r="H168" s="128">
        <f t="shared" si="60"/>
        <v>10</v>
      </c>
      <c r="I168" s="128">
        <f t="shared" si="61"/>
        <v>6</v>
      </c>
      <c r="J168" s="130">
        <f>SUM(H168:I168)</f>
        <v>16</v>
      </c>
      <c r="K168" s="131">
        <f t="shared" si="62"/>
        <v>0</v>
      </c>
      <c r="L168" s="116"/>
      <c r="M168" s="116"/>
      <c r="N168" s="390">
        <v>2</v>
      </c>
      <c r="O168" s="389">
        <v>0</v>
      </c>
      <c r="P168" s="389">
        <v>2</v>
      </c>
      <c r="Q168" s="389"/>
      <c r="R168" s="389"/>
      <c r="S168" s="389">
        <v>2</v>
      </c>
      <c r="T168" s="391">
        <v>0</v>
      </c>
      <c r="U168" s="392">
        <v>2</v>
      </c>
      <c r="V168" s="390">
        <v>0</v>
      </c>
      <c r="W168" s="389">
        <v>1</v>
      </c>
      <c r="X168" s="389">
        <v>0</v>
      </c>
      <c r="Y168" s="389">
        <v>1</v>
      </c>
      <c r="Z168" s="389">
        <v>0</v>
      </c>
      <c r="AA168" s="389">
        <v>0</v>
      </c>
      <c r="AB168" s="389"/>
      <c r="AC168" s="389"/>
      <c r="AD168" s="393"/>
      <c r="AE168" s="389">
        <v>1</v>
      </c>
      <c r="AF168" s="389">
        <v>1</v>
      </c>
      <c r="AG168" s="389">
        <v>0</v>
      </c>
      <c r="AH168" s="389"/>
      <c r="AI168" s="389"/>
      <c r="AJ168" s="389">
        <v>0</v>
      </c>
      <c r="AK168" s="389">
        <v>2</v>
      </c>
      <c r="AL168" s="389">
        <v>0</v>
      </c>
      <c r="AM168" s="389">
        <v>0</v>
      </c>
      <c r="AN168" s="389">
        <v>0</v>
      </c>
      <c r="AO168" s="389">
        <v>0</v>
      </c>
      <c r="AP168" s="389">
        <v>1</v>
      </c>
      <c r="AQ168" s="389">
        <v>0</v>
      </c>
      <c r="AR168" s="389">
        <v>1</v>
      </c>
      <c r="AS168" s="389"/>
      <c r="AT168" s="389"/>
      <c r="AU168" s="394"/>
      <c r="AV168" s="395"/>
      <c r="AW168" s="395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394"/>
      <c r="BM168" s="394"/>
      <c r="BN168" s="394"/>
      <c r="BO168" s="394"/>
      <c r="BP168" s="394"/>
      <c r="BQ168" s="394"/>
      <c r="BR168" s="394"/>
      <c r="BS168" s="394"/>
      <c r="BT168" s="394"/>
      <c r="BU168" s="394"/>
      <c r="BV168" s="394"/>
      <c r="BW168" s="394"/>
    </row>
    <row r="169" spans="1:75" s="114" customFormat="1" ht="15.75">
      <c r="A169" s="179"/>
      <c r="B169" s="493" t="s">
        <v>409</v>
      </c>
      <c r="C169" s="494" t="s">
        <v>79</v>
      </c>
      <c r="D169" s="497">
        <v>950417</v>
      </c>
      <c r="E169" s="128" t="s">
        <v>448</v>
      </c>
      <c r="F169" s="129">
        <f>J169/G169</f>
        <v>0.9285714285714286</v>
      </c>
      <c r="G169" s="128">
        <f t="shared" si="59"/>
        <v>14</v>
      </c>
      <c r="H169" s="128">
        <f t="shared" si="60"/>
        <v>7</v>
      </c>
      <c r="I169" s="128">
        <f t="shared" si="61"/>
        <v>6</v>
      </c>
      <c r="J169" s="130">
        <f>SUM(H169:I169)</f>
        <v>13</v>
      </c>
      <c r="K169" s="131">
        <f t="shared" si="62"/>
        <v>0</v>
      </c>
      <c r="L169" s="141"/>
      <c r="M169" s="141"/>
      <c r="N169" s="390">
        <v>0</v>
      </c>
      <c r="O169" s="389">
        <v>0</v>
      </c>
      <c r="P169" s="389">
        <v>1</v>
      </c>
      <c r="Q169" s="389">
        <v>3</v>
      </c>
      <c r="R169" s="389">
        <v>1</v>
      </c>
      <c r="S169" s="389">
        <v>0</v>
      </c>
      <c r="T169" s="391">
        <v>0</v>
      </c>
      <c r="U169" s="392">
        <v>2</v>
      </c>
      <c r="V169" s="390">
        <v>0</v>
      </c>
      <c r="W169" s="389">
        <v>0</v>
      </c>
      <c r="X169" s="389">
        <v>0</v>
      </c>
      <c r="Y169" s="389">
        <v>0</v>
      </c>
      <c r="Z169" s="389">
        <v>0</v>
      </c>
      <c r="AA169" s="389">
        <v>0</v>
      </c>
      <c r="AB169" s="389"/>
      <c r="AC169" s="389"/>
      <c r="AD169" s="393"/>
      <c r="AE169" s="389">
        <v>0</v>
      </c>
      <c r="AF169" s="389">
        <v>0</v>
      </c>
      <c r="AG169" s="389">
        <v>1</v>
      </c>
      <c r="AH169" s="389">
        <v>1</v>
      </c>
      <c r="AI169" s="389">
        <v>0</v>
      </c>
      <c r="AJ169" s="389">
        <v>0</v>
      </c>
      <c r="AK169" s="389">
        <v>0</v>
      </c>
      <c r="AL169" s="389">
        <v>0</v>
      </c>
      <c r="AM169" s="389">
        <v>0</v>
      </c>
      <c r="AN169" s="389">
        <v>1</v>
      </c>
      <c r="AO169" s="389">
        <v>1</v>
      </c>
      <c r="AP169" s="389">
        <v>0</v>
      </c>
      <c r="AQ169" s="389">
        <v>0</v>
      </c>
      <c r="AR169" s="389">
        <v>2</v>
      </c>
      <c r="AS169" s="389"/>
      <c r="AT169" s="389"/>
      <c r="AU169" s="396"/>
      <c r="AV169" s="397"/>
      <c r="AW169" s="397"/>
      <c r="AX169" s="397"/>
      <c r="AY169" s="397"/>
      <c r="AZ169" s="397"/>
      <c r="BA169" s="397"/>
      <c r="BB169" s="397"/>
      <c r="BC169" s="397"/>
      <c r="BD169" s="397"/>
      <c r="BE169" s="397"/>
      <c r="BF169" s="397"/>
      <c r="BG169" s="397"/>
      <c r="BH169" s="397"/>
      <c r="BI169" s="397"/>
      <c r="BJ169" s="397"/>
      <c r="BK169" s="397"/>
      <c r="BL169" s="394"/>
      <c r="BM169" s="394"/>
      <c r="BN169" s="394"/>
      <c r="BO169" s="394"/>
      <c r="BP169" s="394"/>
      <c r="BQ169" s="394"/>
      <c r="BR169" s="394"/>
      <c r="BS169" s="394"/>
      <c r="BT169" s="394"/>
      <c r="BU169" s="394"/>
      <c r="BV169" s="394"/>
      <c r="BW169" s="394"/>
    </row>
    <row r="170" spans="1:75" s="114" customFormat="1" ht="15.75">
      <c r="A170" s="179"/>
      <c r="B170" s="493" t="s">
        <v>410</v>
      </c>
      <c r="C170" s="494" t="s">
        <v>411</v>
      </c>
      <c r="D170" s="495">
        <v>970102</v>
      </c>
      <c r="E170" s="128" t="s">
        <v>448</v>
      </c>
      <c r="F170" s="129">
        <f>J170/G170</f>
        <v>0.2857142857142857</v>
      </c>
      <c r="G170" s="128">
        <f t="shared" si="59"/>
        <v>14</v>
      </c>
      <c r="H170" s="128">
        <f t="shared" si="60"/>
        <v>0</v>
      </c>
      <c r="I170" s="128">
        <f t="shared" si="61"/>
        <v>4</v>
      </c>
      <c r="J170" s="130">
        <f>SUM(H170:I170)</f>
        <v>4</v>
      </c>
      <c r="K170" s="131">
        <f t="shared" si="62"/>
        <v>0</v>
      </c>
      <c r="L170" s="116"/>
      <c r="M170" s="116"/>
      <c r="N170" s="390">
        <v>0</v>
      </c>
      <c r="O170" s="389">
        <v>0</v>
      </c>
      <c r="P170" s="389">
        <v>0</v>
      </c>
      <c r="Q170" s="389">
        <v>0</v>
      </c>
      <c r="R170" s="389">
        <v>0</v>
      </c>
      <c r="S170" s="389">
        <v>0</v>
      </c>
      <c r="T170" s="391">
        <v>0</v>
      </c>
      <c r="U170" s="392">
        <v>0</v>
      </c>
      <c r="V170" s="390">
        <v>0</v>
      </c>
      <c r="W170" s="389">
        <v>0</v>
      </c>
      <c r="X170" s="389">
        <v>0</v>
      </c>
      <c r="Y170" s="389">
        <v>0</v>
      </c>
      <c r="Z170" s="389">
        <v>0</v>
      </c>
      <c r="AA170" s="389">
        <v>0</v>
      </c>
      <c r="AB170" s="389"/>
      <c r="AC170" s="389"/>
      <c r="AD170" s="393"/>
      <c r="AE170" s="389">
        <v>0</v>
      </c>
      <c r="AF170" s="389">
        <v>2</v>
      </c>
      <c r="AG170" s="389">
        <v>0</v>
      </c>
      <c r="AH170" s="389">
        <v>0</v>
      </c>
      <c r="AI170" s="389">
        <v>0</v>
      </c>
      <c r="AJ170" s="389">
        <v>0</v>
      </c>
      <c r="AK170" s="389">
        <v>1</v>
      </c>
      <c r="AL170" s="389">
        <v>0</v>
      </c>
      <c r="AM170" s="389">
        <v>0</v>
      </c>
      <c r="AN170" s="389">
        <v>0</v>
      </c>
      <c r="AO170" s="389">
        <v>0</v>
      </c>
      <c r="AP170" s="389">
        <v>1</v>
      </c>
      <c r="AQ170" s="389">
        <v>0</v>
      </c>
      <c r="AR170" s="389">
        <v>0</v>
      </c>
      <c r="AS170" s="389"/>
      <c r="AT170" s="389"/>
      <c r="AU170" s="394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4"/>
      <c r="BM170" s="394"/>
      <c r="BN170" s="394"/>
      <c r="BO170" s="394"/>
      <c r="BP170" s="394"/>
      <c r="BQ170" s="394"/>
      <c r="BR170" s="394"/>
      <c r="BS170" s="394"/>
      <c r="BT170" s="394"/>
      <c r="BU170" s="394"/>
      <c r="BV170" s="394"/>
      <c r="BW170" s="394"/>
    </row>
    <row r="171" spans="1:75" s="114" customFormat="1" ht="15.75">
      <c r="A171" s="179"/>
      <c r="B171" s="498" t="s">
        <v>274</v>
      </c>
      <c r="C171" s="499" t="s">
        <v>17</v>
      </c>
      <c r="D171" s="500">
        <v>981122</v>
      </c>
      <c r="E171" s="128" t="s">
        <v>448</v>
      </c>
      <c r="F171" s="129">
        <f aca="true" t="shared" si="63" ref="F171:F179">J171/G171</f>
        <v>0.6153846153846154</v>
      </c>
      <c r="G171" s="128">
        <f t="shared" si="59"/>
        <v>13</v>
      </c>
      <c r="H171" s="128">
        <f t="shared" si="60"/>
        <v>4</v>
      </c>
      <c r="I171" s="128">
        <f t="shared" si="61"/>
        <v>4</v>
      </c>
      <c r="J171" s="130">
        <f aca="true" t="shared" si="64" ref="J171:J179">SUM(H171:I171)</f>
        <v>8</v>
      </c>
      <c r="K171" s="131">
        <f t="shared" si="62"/>
        <v>0</v>
      </c>
      <c r="L171" s="116"/>
      <c r="M171" s="116"/>
      <c r="N171" s="390">
        <v>0</v>
      </c>
      <c r="O171" s="389">
        <v>0</v>
      </c>
      <c r="P171" s="389">
        <v>1</v>
      </c>
      <c r="Q171" s="389">
        <v>0</v>
      </c>
      <c r="R171" s="389">
        <v>3</v>
      </c>
      <c r="S171" s="389">
        <v>0</v>
      </c>
      <c r="T171" s="391">
        <v>0</v>
      </c>
      <c r="U171" s="392"/>
      <c r="V171" s="390">
        <v>0</v>
      </c>
      <c r="W171" s="389">
        <v>0</v>
      </c>
      <c r="X171" s="389">
        <v>0</v>
      </c>
      <c r="Y171" s="389">
        <v>0</v>
      </c>
      <c r="Z171" s="389">
        <v>0</v>
      </c>
      <c r="AA171" s="389">
        <v>0</v>
      </c>
      <c r="AB171" s="389"/>
      <c r="AC171" s="389"/>
      <c r="AD171" s="393"/>
      <c r="AE171" s="389">
        <v>2</v>
      </c>
      <c r="AF171" s="389">
        <v>0</v>
      </c>
      <c r="AG171" s="389">
        <v>0</v>
      </c>
      <c r="AH171" s="389">
        <v>0</v>
      </c>
      <c r="AI171" s="389">
        <v>0</v>
      </c>
      <c r="AJ171" s="389">
        <v>0</v>
      </c>
      <c r="AK171" s="389">
        <v>0</v>
      </c>
      <c r="AL171" s="389"/>
      <c r="AM171" s="389">
        <v>0</v>
      </c>
      <c r="AN171" s="389">
        <v>0</v>
      </c>
      <c r="AO171" s="389">
        <v>0</v>
      </c>
      <c r="AP171" s="389">
        <v>1</v>
      </c>
      <c r="AQ171" s="389">
        <v>0</v>
      </c>
      <c r="AR171" s="389">
        <v>1</v>
      </c>
      <c r="AS171" s="389"/>
      <c r="AT171" s="389"/>
      <c r="AU171" s="394"/>
      <c r="AV171" s="395"/>
      <c r="AW171" s="395"/>
      <c r="AX171" s="395"/>
      <c r="AY171" s="395"/>
      <c r="AZ171" s="395"/>
      <c r="BA171" s="395"/>
      <c r="BB171" s="395"/>
      <c r="BC171" s="395"/>
      <c r="BD171" s="395"/>
      <c r="BE171" s="395"/>
      <c r="BF171" s="395"/>
      <c r="BG171" s="395"/>
      <c r="BH171" s="395"/>
      <c r="BI171" s="395"/>
      <c r="BJ171" s="395"/>
      <c r="BK171" s="395"/>
      <c r="BL171" s="394"/>
      <c r="BM171" s="394"/>
      <c r="BN171" s="394"/>
      <c r="BO171" s="394"/>
      <c r="BP171" s="394"/>
      <c r="BQ171" s="394"/>
      <c r="BR171" s="394"/>
      <c r="BS171" s="394"/>
      <c r="BT171" s="394"/>
      <c r="BU171" s="394"/>
      <c r="BV171" s="394"/>
      <c r="BW171" s="394"/>
    </row>
    <row r="172" spans="1:75" s="114" customFormat="1" ht="15.75">
      <c r="A172" s="179"/>
      <c r="B172" s="501" t="s">
        <v>412</v>
      </c>
      <c r="C172" s="501" t="s">
        <v>15</v>
      </c>
      <c r="D172" s="502">
        <v>960525</v>
      </c>
      <c r="E172" s="128" t="s">
        <v>448</v>
      </c>
      <c r="F172" s="129">
        <f t="shared" si="63"/>
        <v>1.5384615384615385</v>
      </c>
      <c r="G172" s="128">
        <f t="shared" si="59"/>
        <v>13</v>
      </c>
      <c r="H172" s="128">
        <f t="shared" si="60"/>
        <v>11</v>
      </c>
      <c r="I172" s="128">
        <f t="shared" si="61"/>
        <v>9</v>
      </c>
      <c r="J172" s="130">
        <f t="shared" si="64"/>
        <v>20</v>
      </c>
      <c r="K172" s="131">
        <f t="shared" si="62"/>
        <v>0</v>
      </c>
      <c r="L172" s="116"/>
      <c r="M172" s="116"/>
      <c r="N172" s="390">
        <v>1</v>
      </c>
      <c r="O172" s="389">
        <v>1</v>
      </c>
      <c r="P172" s="389">
        <v>0</v>
      </c>
      <c r="Q172" s="389">
        <v>0</v>
      </c>
      <c r="R172" s="389">
        <v>2</v>
      </c>
      <c r="S172" s="389">
        <v>0</v>
      </c>
      <c r="T172" s="391">
        <v>1</v>
      </c>
      <c r="U172" s="392">
        <v>1</v>
      </c>
      <c r="V172" s="390">
        <v>1</v>
      </c>
      <c r="W172" s="389">
        <v>2</v>
      </c>
      <c r="X172" s="389">
        <v>1</v>
      </c>
      <c r="Y172" s="389">
        <v>1</v>
      </c>
      <c r="Z172" s="389"/>
      <c r="AA172" s="389">
        <v>0</v>
      </c>
      <c r="AB172" s="389"/>
      <c r="AC172" s="389"/>
      <c r="AD172" s="393"/>
      <c r="AE172" s="389">
        <v>0</v>
      </c>
      <c r="AF172" s="389">
        <v>1</v>
      </c>
      <c r="AG172" s="389">
        <v>0</v>
      </c>
      <c r="AH172" s="389">
        <v>2</v>
      </c>
      <c r="AI172" s="389">
        <v>3</v>
      </c>
      <c r="AJ172" s="389">
        <v>0</v>
      </c>
      <c r="AK172" s="389">
        <v>1</v>
      </c>
      <c r="AL172" s="389">
        <v>0</v>
      </c>
      <c r="AM172" s="389">
        <v>0</v>
      </c>
      <c r="AN172" s="389">
        <v>1</v>
      </c>
      <c r="AO172" s="389">
        <v>0</v>
      </c>
      <c r="AP172" s="389">
        <v>1</v>
      </c>
      <c r="AQ172" s="389"/>
      <c r="AR172" s="389">
        <v>0</v>
      </c>
      <c r="AS172" s="389"/>
      <c r="AT172" s="389"/>
      <c r="AU172" s="394"/>
      <c r="AV172" s="395"/>
      <c r="AW172" s="395"/>
      <c r="AX172" s="395"/>
      <c r="AY172" s="395"/>
      <c r="AZ172" s="395"/>
      <c r="BA172" s="395"/>
      <c r="BB172" s="395"/>
      <c r="BC172" s="395"/>
      <c r="BD172" s="395"/>
      <c r="BE172" s="395"/>
      <c r="BF172" s="395"/>
      <c r="BG172" s="395"/>
      <c r="BH172" s="395"/>
      <c r="BI172" s="395"/>
      <c r="BJ172" s="395"/>
      <c r="BK172" s="395"/>
      <c r="BL172" s="394"/>
      <c r="BM172" s="394"/>
      <c r="BN172" s="394"/>
      <c r="BO172" s="394"/>
      <c r="BP172" s="394"/>
      <c r="BQ172" s="394"/>
      <c r="BR172" s="394"/>
      <c r="BS172" s="394"/>
      <c r="BT172" s="394"/>
      <c r="BU172" s="394"/>
      <c r="BV172" s="394"/>
      <c r="BW172" s="394"/>
    </row>
    <row r="173" spans="1:75" s="114" customFormat="1" ht="15.75">
      <c r="A173" s="179"/>
      <c r="B173" s="501" t="s">
        <v>61</v>
      </c>
      <c r="C173" s="501" t="s">
        <v>77</v>
      </c>
      <c r="D173" s="501">
        <v>971218</v>
      </c>
      <c r="E173" s="128" t="s">
        <v>448</v>
      </c>
      <c r="F173" s="129">
        <f t="shared" si="63"/>
        <v>2.2142857142857144</v>
      </c>
      <c r="G173" s="128">
        <f t="shared" si="59"/>
        <v>14</v>
      </c>
      <c r="H173" s="128">
        <f t="shared" si="60"/>
        <v>14</v>
      </c>
      <c r="I173" s="128">
        <f t="shared" si="61"/>
        <v>17</v>
      </c>
      <c r="J173" s="130">
        <f t="shared" si="64"/>
        <v>31</v>
      </c>
      <c r="K173" s="131">
        <f t="shared" si="62"/>
        <v>0</v>
      </c>
      <c r="L173" s="116"/>
      <c r="M173" s="116"/>
      <c r="N173" s="390">
        <v>3</v>
      </c>
      <c r="O173" s="389">
        <v>1</v>
      </c>
      <c r="P173" s="389">
        <v>0</v>
      </c>
      <c r="Q173" s="389">
        <v>1</v>
      </c>
      <c r="R173" s="389">
        <v>4</v>
      </c>
      <c r="S173" s="389">
        <v>0</v>
      </c>
      <c r="T173" s="391">
        <v>2</v>
      </c>
      <c r="U173" s="392">
        <v>1</v>
      </c>
      <c r="V173" s="390">
        <v>0</v>
      </c>
      <c r="W173" s="389">
        <v>0</v>
      </c>
      <c r="X173" s="389">
        <v>0</v>
      </c>
      <c r="Y173" s="389">
        <v>1</v>
      </c>
      <c r="Z173" s="389">
        <v>1</v>
      </c>
      <c r="AA173" s="389">
        <v>0</v>
      </c>
      <c r="AB173" s="389"/>
      <c r="AC173" s="389"/>
      <c r="AD173" s="393"/>
      <c r="AE173" s="389">
        <v>1</v>
      </c>
      <c r="AF173" s="389">
        <v>1</v>
      </c>
      <c r="AG173" s="389">
        <v>4</v>
      </c>
      <c r="AH173" s="389">
        <v>1</v>
      </c>
      <c r="AI173" s="389">
        <v>3</v>
      </c>
      <c r="AJ173" s="389">
        <v>0</v>
      </c>
      <c r="AK173" s="389">
        <v>1</v>
      </c>
      <c r="AL173" s="389">
        <v>2</v>
      </c>
      <c r="AM173" s="389">
        <v>1</v>
      </c>
      <c r="AN173" s="389">
        <v>0</v>
      </c>
      <c r="AO173" s="389">
        <v>0</v>
      </c>
      <c r="AP173" s="389">
        <v>1</v>
      </c>
      <c r="AQ173" s="389">
        <v>2</v>
      </c>
      <c r="AR173" s="389">
        <v>0</v>
      </c>
      <c r="AS173" s="389"/>
      <c r="AT173" s="389"/>
      <c r="AU173" s="394"/>
      <c r="AV173" s="395"/>
      <c r="AW173" s="395"/>
      <c r="AX173" s="395"/>
      <c r="AY173" s="395"/>
      <c r="AZ173" s="395"/>
      <c r="BA173" s="395"/>
      <c r="BB173" s="395"/>
      <c r="BC173" s="395"/>
      <c r="BD173" s="395"/>
      <c r="BE173" s="395"/>
      <c r="BF173" s="395"/>
      <c r="BG173" s="395"/>
      <c r="BH173" s="395"/>
      <c r="BI173" s="395"/>
      <c r="BJ173" s="395"/>
      <c r="BK173" s="395"/>
      <c r="BL173" s="394"/>
      <c r="BM173" s="394"/>
      <c r="BN173" s="394"/>
      <c r="BO173" s="394"/>
      <c r="BP173" s="394"/>
      <c r="BQ173" s="394"/>
      <c r="BR173" s="394"/>
      <c r="BS173" s="394"/>
      <c r="BT173" s="394"/>
      <c r="BU173" s="394"/>
      <c r="BV173" s="394"/>
      <c r="BW173" s="394"/>
    </row>
    <row r="174" spans="1:75" s="114" customFormat="1" ht="15.75">
      <c r="A174" s="179"/>
      <c r="B174" s="501" t="s">
        <v>413</v>
      </c>
      <c r="C174" s="501" t="s">
        <v>94</v>
      </c>
      <c r="D174" s="501">
        <v>950522</v>
      </c>
      <c r="E174" s="128" t="s">
        <v>448</v>
      </c>
      <c r="F174" s="129">
        <f t="shared" si="63"/>
        <v>0.5</v>
      </c>
      <c r="G174" s="128">
        <f t="shared" si="59"/>
        <v>2</v>
      </c>
      <c r="H174" s="128">
        <f t="shared" si="60"/>
        <v>1</v>
      </c>
      <c r="I174" s="128">
        <f t="shared" si="61"/>
        <v>0</v>
      </c>
      <c r="J174" s="130">
        <f t="shared" si="64"/>
        <v>1</v>
      </c>
      <c r="K174" s="131">
        <f t="shared" si="62"/>
        <v>0</v>
      </c>
      <c r="L174" s="116"/>
      <c r="M174" s="116"/>
      <c r="N174" s="390"/>
      <c r="O174" s="389"/>
      <c r="P174" s="389"/>
      <c r="Q174" s="389"/>
      <c r="R174" s="389"/>
      <c r="S174" s="389"/>
      <c r="T174" s="391">
        <v>1</v>
      </c>
      <c r="U174" s="392"/>
      <c r="V174" s="390">
        <v>0</v>
      </c>
      <c r="W174" s="389"/>
      <c r="X174" s="389"/>
      <c r="Y174" s="389"/>
      <c r="Z174" s="389"/>
      <c r="AA174" s="389"/>
      <c r="AB174" s="389"/>
      <c r="AC174" s="389"/>
      <c r="AD174" s="393"/>
      <c r="AE174" s="389"/>
      <c r="AF174" s="389"/>
      <c r="AG174" s="389"/>
      <c r="AH174" s="389"/>
      <c r="AI174" s="389"/>
      <c r="AJ174" s="389"/>
      <c r="AK174" s="389">
        <v>0</v>
      </c>
      <c r="AL174" s="389"/>
      <c r="AM174" s="389">
        <v>0</v>
      </c>
      <c r="AN174" s="389"/>
      <c r="AO174" s="389"/>
      <c r="AP174" s="389"/>
      <c r="AQ174" s="389"/>
      <c r="AR174" s="389"/>
      <c r="AS174" s="389"/>
      <c r="AT174" s="389"/>
      <c r="AU174" s="394"/>
      <c r="AV174" s="395"/>
      <c r="AW174" s="395"/>
      <c r="AX174" s="395"/>
      <c r="AY174" s="395"/>
      <c r="AZ174" s="395"/>
      <c r="BA174" s="395"/>
      <c r="BB174" s="395"/>
      <c r="BC174" s="395"/>
      <c r="BD174" s="395"/>
      <c r="BE174" s="395"/>
      <c r="BF174" s="395"/>
      <c r="BG174" s="395"/>
      <c r="BH174" s="395"/>
      <c r="BI174" s="395"/>
      <c r="BJ174" s="395"/>
      <c r="BK174" s="395"/>
      <c r="BL174" s="394"/>
      <c r="BM174" s="394"/>
      <c r="BN174" s="394"/>
      <c r="BO174" s="394"/>
      <c r="BP174" s="394"/>
      <c r="BQ174" s="394"/>
      <c r="BR174" s="394"/>
      <c r="BS174" s="394"/>
      <c r="BT174" s="394"/>
      <c r="BU174" s="394"/>
      <c r="BV174" s="394"/>
      <c r="BW174" s="394"/>
    </row>
    <row r="175" spans="1:75" s="114" customFormat="1" ht="15.75">
      <c r="A175" s="179"/>
      <c r="B175" s="501" t="s">
        <v>414</v>
      </c>
      <c r="C175" s="501" t="s">
        <v>39</v>
      </c>
      <c r="D175" s="501">
        <v>980331</v>
      </c>
      <c r="E175" s="128" t="s">
        <v>448</v>
      </c>
      <c r="F175" s="129">
        <f t="shared" si="63"/>
        <v>3.8333333333333335</v>
      </c>
      <c r="G175" s="128">
        <f t="shared" si="59"/>
        <v>6</v>
      </c>
      <c r="H175" s="128">
        <f t="shared" si="60"/>
        <v>16</v>
      </c>
      <c r="I175" s="128">
        <f t="shared" si="61"/>
        <v>7</v>
      </c>
      <c r="J175" s="130">
        <f t="shared" si="64"/>
        <v>23</v>
      </c>
      <c r="K175" s="131">
        <f t="shared" si="62"/>
        <v>0</v>
      </c>
      <c r="L175" s="116"/>
      <c r="M175" s="116"/>
      <c r="N175" s="390"/>
      <c r="O175" s="389">
        <v>4</v>
      </c>
      <c r="P175" s="389">
        <v>4</v>
      </c>
      <c r="Q175" s="389">
        <v>0</v>
      </c>
      <c r="R175" s="389">
        <v>2</v>
      </c>
      <c r="S175" s="389">
        <v>2</v>
      </c>
      <c r="T175" s="391">
        <v>4</v>
      </c>
      <c r="U175" s="392"/>
      <c r="V175" s="390"/>
      <c r="W175" s="389"/>
      <c r="X175" s="389"/>
      <c r="Y175" s="389"/>
      <c r="Z175" s="389"/>
      <c r="AA175" s="389"/>
      <c r="AB175" s="389"/>
      <c r="AC175" s="389"/>
      <c r="AD175" s="393"/>
      <c r="AE175" s="389"/>
      <c r="AF175" s="389">
        <v>2</v>
      </c>
      <c r="AG175" s="389">
        <v>1</v>
      </c>
      <c r="AH175" s="389">
        <v>1</v>
      </c>
      <c r="AI175" s="389">
        <v>1</v>
      </c>
      <c r="AJ175" s="389">
        <v>1</v>
      </c>
      <c r="AK175" s="389">
        <v>1</v>
      </c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94"/>
      <c r="AV175" s="395"/>
      <c r="AW175" s="395"/>
      <c r="AX175" s="395"/>
      <c r="AY175" s="395"/>
      <c r="AZ175" s="395"/>
      <c r="BA175" s="395"/>
      <c r="BB175" s="395"/>
      <c r="BC175" s="395"/>
      <c r="BD175" s="395"/>
      <c r="BE175" s="395"/>
      <c r="BF175" s="395"/>
      <c r="BG175" s="395"/>
      <c r="BH175" s="395"/>
      <c r="BI175" s="395"/>
      <c r="BJ175" s="395"/>
      <c r="BK175" s="395"/>
      <c r="BL175" s="394"/>
      <c r="BM175" s="394"/>
      <c r="BN175" s="394"/>
      <c r="BO175" s="394"/>
      <c r="BP175" s="394"/>
      <c r="BQ175" s="394"/>
      <c r="BR175" s="394"/>
      <c r="BS175" s="394"/>
      <c r="BT175" s="394"/>
      <c r="BU175" s="394"/>
      <c r="BV175" s="394"/>
      <c r="BW175" s="394"/>
    </row>
    <row r="176" spans="1:75" s="114" customFormat="1" ht="15.75">
      <c r="A176" s="179"/>
      <c r="B176" s="501" t="s">
        <v>415</v>
      </c>
      <c r="C176" s="501" t="s">
        <v>23</v>
      </c>
      <c r="D176" s="501">
        <v>941221</v>
      </c>
      <c r="E176" s="128" t="s">
        <v>448</v>
      </c>
      <c r="F176" s="129">
        <f t="shared" si="63"/>
        <v>0.4</v>
      </c>
      <c r="G176" s="128">
        <f t="shared" si="59"/>
        <v>5</v>
      </c>
      <c r="H176" s="128">
        <f t="shared" si="60"/>
        <v>0</v>
      </c>
      <c r="I176" s="128">
        <f t="shared" si="61"/>
        <v>2</v>
      </c>
      <c r="J176" s="130">
        <f t="shared" si="64"/>
        <v>2</v>
      </c>
      <c r="K176" s="131">
        <f t="shared" si="62"/>
        <v>0</v>
      </c>
      <c r="L176" s="116"/>
      <c r="M176" s="116"/>
      <c r="N176" s="390"/>
      <c r="O176" s="389"/>
      <c r="P176" s="389"/>
      <c r="Q176" s="389">
        <v>0</v>
      </c>
      <c r="R176" s="389">
        <v>0</v>
      </c>
      <c r="S176" s="389"/>
      <c r="T176" s="391"/>
      <c r="U176" s="392"/>
      <c r="V176" s="390"/>
      <c r="W176" s="389">
        <v>0</v>
      </c>
      <c r="X176" s="389"/>
      <c r="Y176" s="389"/>
      <c r="Z176" s="389">
        <v>0</v>
      </c>
      <c r="AA176" s="389">
        <v>0</v>
      </c>
      <c r="AB176" s="389"/>
      <c r="AC176" s="389"/>
      <c r="AD176" s="393"/>
      <c r="AE176" s="389"/>
      <c r="AF176" s="389"/>
      <c r="AG176" s="389"/>
      <c r="AH176" s="389">
        <v>0</v>
      </c>
      <c r="AI176" s="389">
        <v>1</v>
      </c>
      <c r="AJ176" s="389"/>
      <c r="AK176" s="389"/>
      <c r="AL176" s="389"/>
      <c r="AM176" s="389"/>
      <c r="AN176" s="389">
        <v>0</v>
      </c>
      <c r="AO176" s="389"/>
      <c r="AP176" s="389"/>
      <c r="AQ176" s="389">
        <v>1</v>
      </c>
      <c r="AR176" s="389">
        <v>0</v>
      </c>
      <c r="AS176" s="389"/>
      <c r="AT176" s="389"/>
      <c r="AU176" s="394"/>
      <c r="AV176" s="395"/>
      <c r="AW176" s="395"/>
      <c r="AX176" s="395"/>
      <c r="AY176" s="395"/>
      <c r="AZ176" s="395"/>
      <c r="BA176" s="395"/>
      <c r="BB176" s="395"/>
      <c r="BC176" s="395"/>
      <c r="BD176" s="395"/>
      <c r="BE176" s="395"/>
      <c r="BF176" s="395"/>
      <c r="BG176" s="395"/>
      <c r="BH176" s="395"/>
      <c r="BI176" s="395"/>
      <c r="BJ176" s="395"/>
      <c r="BK176" s="395"/>
      <c r="BL176" s="394"/>
      <c r="BM176" s="394"/>
      <c r="BN176" s="394"/>
      <c r="BO176" s="394"/>
      <c r="BP176" s="394"/>
      <c r="BQ176" s="394"/>
      <c r="BR176" s="394"/>
      <c r="BS176" s="394"/>
      <c r="BT176" s="394"/>
      <c r="BU176" s="394"/>
      <c r="BV176" s="394"/>
      <c r="BW176" s="394"/>
    </row>
    <row r="177" spans="1:75" ht="15.75">
      <c r="A177" s="179"/>
      <c r="B177" s="503" t="s">
        <v>481</v>
      </c>
      <c r="C177" s="168" t="s">
        <v>17</v>
      </c>
      <c r="D177" s="169">
        <v>940524</v>
      </c>
      <c r="E177" s="128" t="s">
        <v>448</v>
      </c>
      <c r="F177" s="129">
        <f t="shared" si="63"/>
        <v>1.7272727272727273</v>
      </c>
      <c r="G177" s="128">
        <f t="shared" si="59"/>
        <v>11</v>
      </c>
      <c r="H177" s="128">
        <f t="shared" si="60"/>
        <v>8</v>
      </c>
      <c r="I177" s="128">
        <f t="shared" si="61"/>
        <v>11</v>
      </c>
      <c r="J177" s="130">
        <f t="shared" si="64"/>
        <v>19</v>
      </c>
      <c r="K177" s="131">
        <f t="shared" si="62"/>
        <v>25</v>
      </c>
      <c r="L177" s="116"/>
      <c r="M177" s="116"/>
      <c r="N177" s="390">
        <v>1</v>
      </c>
      <c r="O177" s="389">
        <v>0</v>
      </c>
      <c r="P177" s="389">
        <v>0</v>
      </c>
      <c r="Q177" s="389">
        <v>2</v>
      </c>
      <c r="R177" s="389">
        <v>3</v>
      </c>
      <c r="S177" s="389">
        <v>0</v>
      </c>
      <c r="T177" s="391">
        <v>1</v>
      </c>
      <c r="U177" s="392">
        <v>0</v>
      </c>
      <c r="V177" s="390">
        <v>0</v>
      </c>
      <c r="W177" s="389">
        <v>1</v>
      </c>
      <c r="X177" s="389">
        <v>0</v>
      </c>
      <c r="Y177" s="183"/>
      <c r="Z177" s="389"/>
      <c r="AA177" s="389"/>
      <c r="AB177" s="389"/>
      <c r="AC177" s="389"/>
      <c r="AD177" s="393"/>
      <c r="AE177" s="389">
        <v>1</v>
      </c>
      <c r="AF177" s="389">
        <v>3</v>
      </c>
      <c r="AG177" s="389">
        <v>0</v>
      </c>
      <c r="AH177" s="389">
        <v>0</v>
      </c>
      <c r="AI177" s="389">
        <v>4</v>
      </c>
      <c r="AJ177" s="389">
        <v>0</v>
      </c>
      <c r="AK177" s="389">
        <v>0</v>
      </c>
      <c r="AL177" s="389">
        <v>1</v>
      </c>
      <c r="AM177" s="389">
        <v>1</v>
      </c>
      <c r="AN177" s="389">
        <v>1</v>
      </c>
      <c r="AO177" s="389">
        <v>0</v>
      </c>
      <c r="AP177" s="183"/>
      <c r="AQ177" s="389"/>
      <c r="AR177" s="389"/>
      <c r="AS177" s="389"/>
      <c r="AT177" s="389"/>
      <c r="AU177" s="394"/>
      <c r="AV177" s="395"/>
      <c r="AW177" s="395"/>
      <c r="AX177" s="395"/>
      <c r="AY177" s="395"/>
      <c r="AZ177" s="395"/>
      <c r="BA177" s="395"/>
      <c r="BB177" s="395"/>
      <c r="BC177" s="395"/>
      <c r="BD177" s="395"/>
      <c r="BE177" s="395"/>
      <c r="BF177" s="395">
        <v>25</v>
      </c>
      <c r="BG177" s="395"/>
      <c r="BH177" s="395"/>
      <c r="BI177" s="395"/>
      <c r="BJ177" s="395"/>
      <c r="BK177" s="395"/>
      <c r="BL177" s="407"/>
      <c r="BM177" s="407"/>
      <c r="BN177" s="407"/>
      <c r="BO177" s="407"/>
      <c r="BP177" s="407"/>
      <c r="BQ177" s="407"/>
      <c r="BR177" s="407"/>
      <c r="BS177" s="407"/>
      <c r="BT177" s="407"/>
      <c r="BU177" s="407"/>
      <c r="BV177" s="407"/>
      <c r="BW177" s="407"/>
    </row>
    <row r="178" spans="1:75" s="114" customFormat="1" ht="15.75">
      <c r="A178" s="179"/>
      <c r="B178" s="171"/>
      <c r="C178" s="171"/>
      <c r="D178" s="171"/>
      <c r="E178" s="128" t="s">
        <v>448</v>
      </c>
      <c r="F178" s="129" t="e">
        <f t="shared" si="63"/>
        <v>#DIV/0!</v>
      </c>
      <c r="G178" s="147">
        <f t="shared" si="59"/>
        <v>0</v>
      </c>
      <c r="H178" s="147">
        <f t="shared" si="60"/>
        <v>0</v>
      </c>
      <c r="I178" s="147">
        <f t="shared" si="61"/>
        <v>0</v>
      </c>
      <c r="J178" s="148">
        <f t="shared" si="64"/>
        <v>0</v>
      </c>
      <c r="K178" s="149">
        <f t="shared" si="62"/>
        <v>0</v>
      </c>
      <c r="L178" s="150"/>
      <c r="M178" s="150"/>
      <c r="N178" s="398"/>
      <c r="O178" s="399"/>
      <c r="P178" s="399"/>
      <c r="Q178" s="399"/>
      <c r="R178" s="399"/>
      <c r="S178" s="399"/>
      <c r="T178" s="400"/>
      <c r="U178" s="392"/>
      <c r="V178" s="398"/>
      <c r="W178" s="399"/>
      <c r="X178" s="399"/>
      <c r="Y178" s="399"/>
      <c r="Z178" s="399"/>
      <c r="AA178" s="399"/>
      <c r="AB178" s="399"/>
      <c r="AC178" s="399"/>
      <c r="AD178" s="393"/>
      <c r="AE178" s="399"/>
      <c r="AF178" s="399"/>
      <c r="AG178" s="399"/>
      <c r="AH178" s="399"/>
      <c r="AI178" s="399"/>
      <c r="AJ178" s="399"/>
      <c r="AK178" s="399"/>
      <c r="AL178" s="399"/>
      <c r="AM178" s="399"/>
      <c r="AN178" s="399"/>
      <c r="AO178" s="399"/>
      <c r="AP178" s="399"/>
      <c r="AQ178" s="399"/>
      <c r="AR178" s="399"/>
      <c r="AS178" s="399"/>
      <c r="AT178" s="399"/>
      <c r="AU178" s="394"/>
      <c r="AV178" s="401"/>
      <c r="AW178" s="401"/>
      <c r="AX178" s="401"/>
      <c r="AY178" s="401"/>
      <c r="AZ178" s="401"/>
      <c r="BA178" s="401"/>
      <c r="BB178" s="401"/>
      <c r="BC178" s="401"/>
      <c r="BD178" s="401"/>
      <c r="BE178" s="401"/>
      <c r="BF178" s="401"/>
      <c r="BG178" s="401"/>
      <c r="BH178" s="401"/>
      <c r="BI178" s="401"/>
      <c r="BJ178" s="401"/>
      <c r="BK178" s="401"/>
      <c r="BL178" s="396"/>
      <c r="BM178" s="394"/>
      <c r="BN178" s="394"/>
      <c r="BO178" s="394"/>
      <c r="BP178" s="394"/>
      <c r="BQ178" s="394"/>
      <c r="BR178" s="394"/>
      <c r="BS178" s="394"/>
      <c r="BT178" s="394"/>
      <c r="BU178" s="394"/>
      <c r="BV178" s="394"/>
      <c r="BW178" s="394"/>
    </row>
    <row r="179" spans="1:75" s="114" customFormat="1" ht="15.75">
      <c r="A179" s="179"/>
      <c r="B179" s="171"/>
      <c r="C179" s="171"/>
      <c r="D179" s="171"/>
      <c r="E179" s="128" t="s">
        <v>448</v>
      </c>
      <c r="F179" s="129" t="e">
        <f t="shared" si="63"/>
        <v>#DIV/0!</v>
      </c>
      <c r="G179" s="156">
        <f t="shared" si="59"/>
        <v>0</v>
      </c>
      <c r="H179" s="156">
        <f t="shared" si="60"/>
        <v>0</v>
      </c>
      <c r="I179" s="156">
        <f t="shared" si="61"/>
        <v>0</v>
      </c>
      <c r="J179" s="157">
        <f t="shared" si="64"/>
        <v>0</v>
      </c>
      <c r="K179" s="158">
        <f t="shared" si="62"/>
        <v>0</v>
      </c>
      <c r="L179" s="116"/>
      <c r="M179" s="116"/>
      <c r="N179" s="402"/>
      <c r="O179" s="392"/>
      <c r="P179" s="392"/>
      <c r="Q179" s="392"/>
      <c r="R179" s="392"/>
      <c r="S179" s="392"/>
      <c r="T179" s="403"/>
      <c r="U179" s="392"/>
      <c r="V179" s="402"/>
      <c r="W179" s="392"/>
      <c r="X179" s="392"/>
      <c r="Y179" s="392"/>
      <c r="Z179" s="392"/>
      <c r="AA179" s="392"/>
      <c r="AB179" s="392"/>
      <c r="AC179" s="392"/>
      <c r="AD179" s="404"/>
      <c r="AE179" s="392"/>
      <c r="AF179" s="392"/>
      <c r="AG179" s="392"/>
      <c r="AH179" s="392"/>
      <c r="AI179" s="392"/>
      <c r="AJ179" s="392"/>
      <c r="AK179" s="392"/>
      <c r="AL179" s="392"/>
      <c r="AM179" s="392"/>
      <c r="AN179" s="392"/>
      <c r="AO179" s="392"/>
      <c r="AP179" s="392"/>
      <c r="AQ179" s="392"/>
      <c r="AR179" s="392"/>
      <c r="AS179" s="392"/>
      <c r="AT179" s="392"/>
      <c r="AU179" s="405"/>
      <c r="AV179" s="406"/>
      <c r="AW179" s="406"/>
      <c r="AX179" s="406"/>
      <c r="AY179" s="406"/>
      <c r="AZ179" s="406"/>
      <c r="BA179" s="406"/>
      <c r="BB179" s="406"/>
      <c r="BC179" s="406"/>
      <c r="BD179" s="406"/>
      <c r="BE179" s="406"/>
      <c r="BF179" s="406"/>
      <c r="BG179" s="406"/>
      <c r="BH179" s="406"/>
      <c r="BI179" s="406"/>
      <c r="BJ179" s="406"/>
      <c r="BK179" s="406"/>
      <c r="BL179" s="394"/>
      <c r="BM179" s="394"/>
      <c r="BN179" s="394"/>
      <c r="BO179" s="394"/>
      <c r="BP179" s="394"/>
      <c r="BQ179" s="394"/>
      <c r="BR179" s="394"/>
      <c r="BS179" s="394"/>
      <c r="BT179" s="394"/>
      <c r="BU179" s="394"/>
      <c r="BV179" s="394"/>
      <c r="BW179" s="394"/>
    </row>
    <row r="180" spans="1:75" s="114" customFormat="1" ht="15.75">
      <c r="A180" s="178"/>
      <c r="B180" s="198" t="s">
        <v>416</v>
      </c>
      <c r="C180" s="198" t="s">
        <v>23</v>
      </c>
      <c r="D180" s="165"/>
      <c r="E180" s="156" t="s">
        <v>459</v>
      </c>
      <c r="F180" s="129">
        <f>J180/G180</f>
        <v>6.785714285714286</v>
      </c>
      <c r="G180" s="156">
        <f t="shared" si="59"/>
        <v>14</v>
      </c>
      <c r="H180" s="156">
        <f t="shared" si="60"/>
        <v>95</v>
      </c>
      <c r="I180" s="156">
        <f t="shared" si="61"/>
        <v>0</v>
      </c>
      <c r="J180" s="157">
        <f>SUM(H180:I180)</f>
        <v>95</v>
      </c>
      <c r="K180" s="158">
        <f t="shared" si="62"/>
        <v>0</v>
      </c>
      <c r="L180" s="150"/>
      <c r="M180" s="150"/>
      <c r="N180" s="402">
        <v>8</v>
      </c>
      <c r="O180" s="392">
        <v>5</v>
      </c>
      <c r="P180" s="392">
        <v>8</v>
      </c>
      <c r="Q180" s="392">
        <v>7</v>
      </c>
      <c r="R180" s="392">
        <v>3</v>
      </c>
      <c r="S180" s="392">
        <v>3</v>
      </c>
      <c r="T180" s="403">
        <v>4</v>
      </c>
      <c r="U180" s="392">
        <v>6</v>
      </c>
      <c r="V180" s="402">
        <v>11</v>
      </c>
      <c r="W180" s="392">
        <v>13</v>
      </c>
      <c r="X180" s="392">
        <v>10</v>
      </c>
      <c r="Y180" s="392">
        <v>5</v>
      </c>
      <c r="Z180" s="392">
        <v>5</v>
      </c>
      <c r="AA180" s="392">
        <v>7</v>
      </c>
      <c r="AB180" s="392"/>
      <c r="AC180" s="392"/>
      <c r="AD180" s="392"/>
      <c r="AE180" s="392"/>
      <c r="AF180" s="392"/>
      <c r="AG180" s="392"/>
      <c r="AH180" s="392"/>
      <c r="AI180" s="392"/>
      <c r="AJ180" s="392"/>
      <c r="AK180" s="392"/>
      <c r="AL180" s="392"/>
      <c r="AM180" s="392"/>
      <c r="AN180" s="392"/>
      <c r="AO180" s="392"/>
      <c r="AP180" s="392"/>
      <c r="AQ180" s="392"/>
      <c r="AR180" s="392"/>
      <c r="AS180" s="392"/>
      <c r="AT180" s="392"/>
      <c r="AU180" s="405"/>
      <c r="AV180" s="406"/>
      <c r="AW180" s="406"/>
      <c r="AX180" s="406"/>
      <c r="AY180" s="406"/>
      <c r="AZ180" s="406"/>
      <c r="BA180" s="406"/>
      <c r="BB180" s="406"/>
      <c r="BC180" s="406"/>
      <c r="BD180" s="406"/>
      <c r="BE180" s="406"/>
      <c r="BF180" s="406"/>
      <c r="BG180" s="406"/>
      <c r="BH180" s="406"/>
      <c r="BI180" s="406"/>
      <c r="BJ180" s="406"/>
      <c r="BK180" s="406"/>
      <c r="BL180" s="394"/>
      <c r="BM180" s="394"/>
      <c r="BN180" s="394"/>
      <c r="BO180" s="394"/>
      <c r="BP180" s="394"/>
      <c r="BQ180" s="394"/>
      <c r="BR180" s="394"/>
      <c r="BS180" s="394"/>
      <c r="BT180" s="394"/>
      <c r="BU180" s="394"/>
      <c r="BV180" s="394"/>
      <c r="BW180" s="394"/>
    </row>
    <row r="181" spans="1:75" s="114" customFormat="1" ht="15.75">
      <c r="A181" s="178"/>
      <c r="B181" s="167"/>
      <c r="C181" s="167"/>
      <c r="D181" s="165"/>
      <c r="E181" s="156"/>
      <c r="F181" s="129" t="e">
        <f>J181/G181</f>
        <v>#DIV/0!</v>
      </c>
      <c r="G181" s="156">
        <f t="shared" si="59"/>
        <v>0</v>
      </c>
      <c r="H181" s="156">
        <f t="shared" si="60"/>
        <v>0</v>
      </c>
      <c r="I181" s="156">
        <f t="shared" si="61"/>
        <v>0</v>
      </c>
      <c r="J181" s="157">
        <f>SUM(H181:I181)</f>
        <v>0</v>
      </c>
      <c r="K181" s="158">
        <f t="shared" si="62"/>
        <v>0</v>
      </c>
      <c r="L181" s="150"/>
      <c r="M181" s="150"/>
      <c r="N181" s="402"/>
      <c r="O181" s="392"/>
      <c r="P181" s="392"/>
      <c r="Q181" s="392"/>
      <c r="R181" s="392"/>
      <c r="S181" s="403"/>
      <c r="T181" s="392"/>
      <c r="U181" s="402"/>
      <c r="V181" s="392"/>
      <c r="W181" s="392"/>
      <c r="X181" s="392"/>
      <c r="Y181" s="392"/>
      <c r="Z181" s="392"/>
      <c r="AA181" s="392"/>
      <c r="AB181" s="392"/>
      <c r="AC181" s="392"/>
      <c r="AD181" s="392"/>
      <c r="AE181" s="392"/>
      <c r="AF181" s="392"/>
      <c r="AG181" s="392"/>
      <c r="AH181" s="392"/>
      <c r="AI181" s="392"/>
      <c r="AJ181" s="392"/>
      <c r="AK181" s="392"/>
      <c r="AL181" s="392"/>
      <c r="AM181" s="392"/>
      <c r="AN181" s="392"/>
      <c r="AO181" s="392"/>
      <c r="AP181" s="392"/>
      <c r="AQ181" s="392"/>
      <c r="AR181" s="392"/>
      <c r="AS181" s="392"/>
      <c r="AT181" s="392"/>
      <c r="AU181" s="405"/>
      <c r="AV181" s="406"/>
      <c r="AW181" s="406"/>
      <c r="AX181" s="406"/>
      <c r="AY181" s="406"/>
      <c r="AZ181" s="406"/>
      <c r="BA181" s="406"/>
      <c r="BB181" s="406"/>
      <c r="BC181" s="406"/>
      <c r="BD181" s="406"/>
      <c r="BE181" s="406"/>
      <c r="BF181" s="406"/>
      <c r="BG181" s="406"/>
      <c r="BH181" s="406"/>
      <c r="BI181" s="406"/>
      <c r="BJ181" s="406"/>
      <c r="BK181" s="406"/>
      <c r="BL181" s="396"/>
      <c r="BM181" s="394"/>
      <c r="BN181" s="394"/>
      <c r="BO181" s="394"/>
      <c r="BP181" s="394"/>
      <c r="BQ181" s="394"/>
      <c r="BR181" s="394"/>
      <c r="BS181" s="394"/>
      <c r="BT181" s="394"/>
      <c r="BU181" s="394"/>
      <c r="BV181" s="394"/>
      <c r="BW181" s="394"/>
    </row>
    <row r="182" spans="1:63" s="37" customFormat="1" ht="15.75">
      <c r="A182" s="410" t="s">
        <v>171</v>
      </c>
      <c r="B182" s="114">
        <v>10</v>
      </c>
      <c r="C182" s="114"/>
      <c r="D182" s="115"/>
      <c r="E182" s="116"/>
      <c r="F182" s="129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 t="s">
        <v>7</v>
      </c>
      <c r="R182" s="114" t="s">
        <v>109</v>
      </c>
      <c r="S182" s="114" t="s">
        <v>110</v>
      </c>
      <c r="T182" s="114" t="s">
        <v>111</v>
      </c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  <c r="AE182" s="116"/>
      <c r="AF182" s="116"/>
      <c r="AG182" s="116"/>
      <c r="AH182" s="116"/>
      <c r="AI182" s="116"/>
      <c r="AJ182" s="116" t="s">
        <v>12</v>
      </c>
      <c r="AK182" s="116" t="s">
        <v>112</v>
      </c>
      <c r="AL182" s="116" t="s">
        <v>113</v>
      </c>
      <c r="AM182" s="116" t="s">
        <v>112</v>
      </c>
      <c r="AN182" s="116" t="s">
        <v>114</v>
      </c>
      <c r="AO182" s="118" t="s">
        <v>115</v>
      </c>
      <c r="AP182" s="118" t="s">
        <v>116</v>
      </c>
      <c r="AQ182" s="118" t="s">
        <v>117</v>
      </c>
      <c r="AR182" s="118" t="s">
        <v>115</v>
      </c>
      <c r="AS182" s="118"/>
      <c r="AT182" s="118"/>
      <c r="AU182" s="114"/>
      <c r="AV182" s="114"/>
      <c r="AW182" s="114"/>
      <c r="AX182" s="114" t="s">
        <v>118</v>
      </c>
      <c r="AY182" s="114" t="s">
        <v>119</v>
      </c>
      <c r="AZ182" s="114" t="s">
        <v>115</v>
      </c>
      <c r="BA182" s="114" t="s">
        <v>112</v>
      </c>
      <c r="BB182" s="114" t="s">
        <v>114</v>
      </c>
      <c r="BC182" s="114" t="s">
        <v>111</v>
      </c>
      <c r="BD182" s="114"/>
      <c r="BE182" s="114"/>
      <c r="BF182" s="114"/>
      <c r="BG182" s="114"/>
      <c r="BH182" s="114"/>
      <c r="BI182" s="114"/>
      <c r="BJ182" s="114"/>
      <c r="BK182" s="114"/>
    </row>
    <row r="183" spans="1:64" s="37" customFormat="1" ht="15">
      <c r="A183" s="411"/>
      <c r="B183" s="119" t="s">
        <v>46</v>
      </c>
      <c r="C183" s="119" t="s">
        <v>47</v>
      </c>
      <c r="D183" s="120" t="s">
        <v>120</v>
      </c>
      <c r="E183" s="121" t="s">
        <v>121</v>
      </c>
      <c r="F183" s="122" t="s">
        <v>129</v>
      </c>
      <c r="G183" s="121" t="s">
        <v>122</v>
      </c>
      <c r="H183" s="121" t="s">
        <v>123</v>
      </c>
      <c r="I183" s="121" t="s">
        <v>124</v>
      </c>
      <c r="J183" s="121" t="s">
        <v>141</v>
      </c>
      <c r="K183" s="123" t="s">
        <v>125</v>
      </c>
      <c r="L183" s="124"/>
      <c r="M183" s="124"/>
      <c r="N183" s="125">
        <v>1</v>
      </c>
      <c r="O183" s="121">
        <v>2</v>
      </c>
      <c r="P183" s="121">
        <v>3</v>
      </c>
      <c r="Q183" s="121">
        <v>4</v>
      </c>
      <c r="R183" s="121">
        <v>5</v>
      </c>
      <c r="S183" s="123">
        <v>6</v>
      </c>
      <c r="T183" s="126">
        <v>7</v>
      </c>
      <c r="U183" s="125">
        <v>8</v>
      </c>
      <c r="V183" s="121">
        <v>9</v>
      </c>
      <c r="W183" s="121">
        <v>10</v>
      </c>
      <c r="X183" s="121">
        <v>11</v>
      </c>
      <c r="Y183" s="121">
        <v>12</v>
      </c>
      <c r="Z183" s="121">
        <v>13</v>
      </c>
      <c r="AA183" s="121">
        <v>14</v>
      </c>
      <c r="AB183" s="121">
        <v>15</v>
      </c>
      <c r="AC183" s="121">
        <v>16</v>
      </c>
      <c r="AD183" s="116"/>
      <c r="AE183" s="121">
        <v>1</v>
      </c>
      <c r="AF183" s="121">
        <v>2</v>
      </c>
      <c r="AG183" s="121">
        <v>3</v>
      </c>
      <c r="AH183" s="121">
        <v>4</v>
      </c>
      <c r="AI183" s="121">
        <v>5</v>
      </c>
      <c r="AJ183" s="121">
        <v>6</v>
      </c>
      <c r="AK183" s="121">
        <v>7</v>
      </c>
      <c r="AL183" s="121">
        <v>8</v>
      </c>
      <c r="AM183" s="121">
        <v>9</v>
      </c>
      <c r="AN183" s="121">
        <v>10</v>
      </c>
      <c r="AO183" s="121">
        <v>11</v>
      </c>
      <c r="AP183" s="121">
        <v>12</v>
      </c>
      <c r="AQ183" s="121">
        <v>13</v>
      </c>
      <c r="AR183" s="121">
        <v>14</v>
      </c>
      <c r="AS183" s="121">
        <v>15</v>
      </c>
      <c r="AT183" s="121">
        <v>16</v>
      </c>
      <c r="AU183" s="114"/>
      <c r="AV183" s="121">
        <v>1</v>
      </c>
      <c r="AW183" s="121">
        <v>2</v>
      </c>
      <c r="AX183" s="121">
        <v>3</v>
      </c>
      <c r="AY183" s="121">
        <v>4</v>
      </c>
      <c r="AZ183" s="121">
        <v>5</v>
      </c>
      <c r="BA183" s="121">
        <v>6</v>
      </c>
      <c r="BB183" s="121">
        <v>7</v>
      </c>
      <c r="BC183" s="121">
        <v>8</v>
      </c>
      <c r="BD183" s="121">
        <v>9</v>
      </c>
      <c r="BE183" s="121">
        <v>10</v>
      </c>
      <c r="BF183" s="121">
        <v>11</v>
      </c>
      <c r="BG183" s="121">
        <v>12</v>
      </c>
      <c r="BH183" s="121">
        <v>13</v>
      </c>
      <c r="BI183" s="121">
        <v>14</v>
      </c>
      <c r="BJ183" s="121">
        <v>15</v>
      </c>
      <c r="BK183" s="121">
        <v>16</v>
      </c>
      <c r="BL183" s="114"/>
    </row>
    <row r="184" spans="1:63" s="114" customFormat="1" ht="15.75">
      <c r="A184" s="352">
        <v>88</v>
      </c>
      <c r="B184" s="353" t="s">
        <v>102</v>
      </c>
      <c r="C184" s="354" t="s">
        <v>22</v>
      </c>
      <c r="D184" s="355">
        <v>880315</v>
      </c>
      <c r="E184" s="128" t="s">
        <v>449</v>
      </c>
      <c r="F184" s="129">
        <f aca="true" t="shared" si="65" ref="F184:F203">J184/G184</f>
        <v>3.230769230769231</v>
      </c>
      <c r="G184" s="128">
        <f aca="true" t="shared" si="66" ref="G184:G203">COUNT(N184:AC184)</f>
        <v>13</v>
      </c>
      <c r="H184" s="128">
        <f aca="true" t="shared" si="67" ref="H184:H203">SUM(N184:AC184)</f>
        <v>27</v>
      </c>
      <c r="I184" s="128">
        <f aca="true" t="shared" si="68" ref="I184:I203">SUM(AE184:AT184)</f>
        <v>15</v>
      </c>
      <c r="J184" s="130">
        <f>SUM(H184:I184)</f>
        <v>42</v>
      </c>
      <c r="K184" s="131">
        <f aca="true" t="shared" si="69" ref="K184:K203">SUM(AV184:BK184)</f>
        <v>0</v>
      </c>
      <c r="L184" s="116"/>
      <c r="M184" s="116"/>
      <c r="N184" s="132">
        <v>2</v>
      </c>
      <c r="O184" s="133">
        <v>4</v>
      </c>
      <c r="P184" s="133">
        <v>3</v>
      </c>
      <c r="Q184" s="133">
        <v>2</v>
      </c>
      <c r="R184" s="133">
        <v>3</v>
      </c>
      <c r="S184" s="134">
        <v>3</v>
      </c>
      <c r="T184" s="135">
        <v>2</v>
      </c>
      <c r="U184" s="132">
        <v>1</v>
      </c>
      <c r="V184" s="133">
        <v>3</v>
      </c>
      <c r="W184" s="133">
        <v>2</v>
      </c>
      <c r="X184" s="133">
        <v>0</v>
      </c>
      <c r="Y184" s="133"/>
      <c r="Z184" s="133">
        <v>2</v>
      </c>
      <c r="AA184" s="133">
        <v>0</v>
      </c>
      <c r="AB184" s="133"/>
      <c r="AC184" s="133"/>
      <c r="AD184" s="136"/>
      <c r="AE184" s="133">
        <v>1</v>
      </c>
      <c r="AF184" s="133">
        <v>1</v>
      </c>
      <c r="AG184" s="133">
        <v>0</v>
      </c>
      <c r="AH184" s="133">
        <v>2</v>
      </c>
      <c r="AI184" s="133">
        <v>3</v>
      </c>
      <c r="AJ184" s="133">
        <v>2</v>
      </c>
      <c r="AK184" s="133">
        <v>0</v>
      </c>
      <c r="AL184" s="133">
        <v>1</v>
      </c>
      <c r="AM184" s="133">
        <v>1</v>
      </c>
      <c r="AN184" s="133">
        <v>2</v>
      </c>
      <c r="AO184" s="133">
        <v>2</v>
      </c>
      <c r="AP184" s="133"/>
      <c r="AQ184" s="133">
        <v>0</v>
      </c>
      <c r="AR184" s="133">
        <v>0</v>
      </c>
      <c r="AS184" s="133"/>
      <c r="AT184" s="133"/>
      <c r="AU184" s="137"/>
      <c r="AV184" s="138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</row>
    <row r="185" spans="1:63" s="114" customFormat="1" ht="15.75">
      <c r="A185" s="352">
        <v>28</v>
      </c>
      <c r="B185" s="353" t="s">
        <v>102</v>
      </c>
      <c r="C185" s="354" t="s">
        <v>36</v>
      </c>
      <c r="D185" s="355">
        <v>790409</v>
      </c>
      <c r="E185" s="128" t="s">
        <v>449</v>
      </c>
      <c r="F185" s="129">
        <f t="shared" si="65"/>
        <v>4.642857142857143</v>
      </c>
      <c r="G185" s="128">
        <f t="shared" si="66"/>
        <v>14</v>
      </c>
      <c r="H185" s="128">
        <f t="shared" si="67"/>
        <v>40</v>
      </c>
      <c r="I185" s="128">
        <f t="shared" si="68"/>
        <v>25</v>
      </c>
      <c r="J185" s="130">
        <f>SUM(H185:I185)</f>
        <v>65</v>
      </c>
      <c r="K185" s="131">
        <f t="shared" si="69"/>
        <v>0</v>
      </c>
      <c r="L185" s="116"/>
      <c r="M185" s="116"/>
      <c r="N185" s="132">
        <v>4</v>
      </c>
      <c r="O185" s="133">
        <v>2</v>
      </c>
      <c r="P185" s="133">
        <v>1</v>
      </c>
      <c r="Q185" s="133">
        <v>5</v>
      </c>
      <c r="R185" s="133">
        <v>7</v>
      </c>
      <c r="S185" s="134">
        <v>1</v>
      </c>
      <c r="T185" s="135">
        <v>5</v>
      </c>
      <c r="U185" s="132">
        <v>2</v>
      </c>
      <c r="V185" s="133">
        <v>2</v>
      </c>
      <c r="W185" s="133">
        <v>4</v>
      </c>
      <c r="X185" s="133">
        <v>2</v>
      </c>
      <c r="Y185" s="133">
        <v>1</v>
      </c>
      <c r="Z185" s="133">
        <v>2</v>
      </c>
      <c r="AA185" s="133">
        <v>2</v>
      </c>
      <c r="AB185" s="133"/>
      <c r="AC185" s="133"/>
      <c r="AD185" s="136"/>
      <c r="AE185" s="133">
        <v>1</v>
      </c>
      <c r="AF185" s="133">
        <v>2</v>
      </c>
      <c r="AG185" s="133">
        <v>2</v>
      </c>
      <c r="AH185" s="133">
        <v>3</v>
      </c>
      <c r="AI185" s="133">
        <v>3</v>
      </c>
      <c r="AJ185" s="133">
        <v>3</v>
      </c>
      <c r="AK185" s="133">
        <v>1</v>
      </c>
      <c r="AL185" s="133">
        <v>1</v>
      </c>
      <c r="AM185" s="133">
        <v>4</v>
      </c>
      <c r="AN185" s="133">
        <v>1</v>
      </c>
      <c r="AO185" s="133">
        <v>0</v>
      </c>
      <c r="AP185" s="133">
        <v>2</v>
      </c>
      <c r="AQ185" s="133">
        <v>2</v>
      </c>
      <c r="AR185" s="133">
        <v>0</v>
      </c>
      <c r="AS185" s="133"/>
      <c r="AT185" s="133"/>
      <c r="AU185" s="137"/>
      <c r="AV185" s="138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</row>
    <row r="186" spans="1:63" s="114" customFormat="1" ht="15.75">
      <c r="A186" s="352">
        <v>18</v>
      </c>
      <c r="B186" s="353" t="s">
        <v>73</v>
      </c>
      <c r="C186" s="354" t="s">
        <v>39</v>
      </c>
      <c r="D186" s="355">
        <v>840812</v>
      </c>
      <c r="E186" s="128" t="s">
        <v>449</v>
      </c>
      <c r="F186" s="129">
        <f t="shared" si="65"/>
        <v>1.5</v>
      </c>
      <c r="G186" s="128">
        <f t="shared" si="66"/>
        <v>14</v>
      </c>
      <c r="H186" s="128">
        <f t="shared" si="67"/>
        <v>7</v>
      </c>
      <c r="I186" s="128">
        <f t="shared" si="68"/>
        <v>14</v>
      </c>
      <c r="J186" s="130">
        <f>SUM(H186:I186)</f>
        <v>21</v>
      </c>
      <c r="K186" s="131">
        <f t="shared" si="69"/>
        <v>0</v>
      </c>
      <c r="L186" s="141"/>
      <c r="M186" s="141"/>
      <c r="N186" s="132">
        <v>1</v>
      </c>
      <c r="O186" s="133">
        <v>1</v>
      </c>
      <c r="P186" s="133">
        <v>0</v>
      </c>
      <c r="Q186" s="133">
        <v>1</v>
      </c>
      <c r="R186" s="133">
        <v>1</v>
      </c>
      <c r="S186" s="134">
        <v>0</v>
      </c>
      <c r="T186" s="135">
        <v>0</v>
      </c>
      <c r="U186" s="132">
        <v>1</v>
      </c>
      <c r="V186" s="133">
        <v>0</v>
      </c>
      <c r="W186" s="133">
        <v>0</v>
      </c>
      <c r="X186" s="133">
        <v>0</v>
      </c>
      <c r="Y186" s="133">
        <v>1</v>
      </c>
      <c r="Z186" s="133">
        <v>1</v>
      </c>
      <c r="AA186" s="133">
        <v>0</v>
      </c>
      <c r="AB186" s="133"/>
      <c r="AC186" s="133"/>
      <c r="AD186" s="136"/>
      <c r="AE186" s="133">
        <v>1</v>
      </c>
      <c r="AF186" s="133">
        <v>1</v>
      </c>
      <c r="AG186" s="133">
        <v>0</v>
      </c>
      <c r="AH186" s="133">
        <v>1</v>
      </c>
      <c r="AI186" s="133">
        <v>1</v>
      </c>
      <c r="AJ186" s="133">
        <v>2</v>
      </c>
      <c r="AK186" s="133">
        <v>0</v>
      </c>
      <c r="AL186" s="133">
        <v>3</v>
      </c>
      <c r="AM186" s="133">
        <v>1</v>
      </c>
      <c r="AN186" s="133">
        <v>1</v>
      </c>
      <c r="AO186" s="133">
        <v>1</v>
      </c>
      <c r="AP186" s="133">
        <v>0</v>
      </c>
      <c r="AQ186" s="133">
        <v>1</v>
      </c>
      <c r="AR186" s="133">
        <v>1</v>
      </c>
      <c r="AS186" s="133"/>
      <c r="AT186" s="133"/>
      <c r="AU186" s="142"/>
      <c r="AV186" s="143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</row>
    <row r="187" spans="1:63" ht="15.75">
      <c r="A187" s="352">
        <v>57</v>
      </c>
      <c r="B187" s="353" t="s">
        <v>316</v>
      </c>
      <c r="C187" s="354" t="s">
        <v>23</v>
      </c>
      <c r="D187" s="355">
        <v>571219</v>
      </c>
      <c r="E187" s="128" t="s">
        <v>449</v>
      </c>
      <c r="F187" s="129">
        <f t="shared" si="65"/>
        <v>0.7857142857142857</v>
      </c>
      <c r="G187" s="128">
        <f t="shared" si="66"/>
        <v>14</v>
      </c>
      <c r="H187" s="128">
        <f t="shared" si="67"/>
        <v>9</v>
      </c>
      <c r="I187" s="128">
        <f t="shared" si="68"/>
        <v>2</v>
      </c>
      <c r="J187" s="130">
        <f>SUM(H187:I187)</f>
        <v>11</v>
      </c>
      <c r="K187" s="131">
        <f t="shared" si="69"/>
        <v>0</v>
      </c>
      <c r="L187" s="116"/>
      <c r="M187" s="116"/>
      <c r="N187" s="132">
        <v>0</v>
      </c>
      <c r="O187" s="133">
        <v>0</v>
      </c>
      <c r="P187" s="133">
        <v>2</v>
      </c>
      <c r="Q187" s="133">
        <v>0</v>
      </c>
      <c r="R187" s="133">
        <v>0</v>
      </c>
      <c r="S187" s="134">
        <v>3</v>
      </c>
      <c r="T187" s="135">
        <v>0</v>
      </c>
      <c r="U187" s="132">
        <v>0</v>
      </c>
      <c r="V187" s="133">
        <v>2</v>
      </c>
      <c r="W187" s="133">
        <v>0</v>
      </c>
      <c r="X187" s="133">
        <v>0</v>
      </c>
      <c r="Y187" s="133">
        <v>2</v>
      </c>
      <c r="Z187" s="133">
        <v>0</v>
      </c>
      <c r="AA187" s="133">
        <v>0</v>
      </c>
      <c r="AB187" s="133"/>
      <c r="AC187" s="133"/>
      <c r="AD187" s="136"/>
      <c r="AE187" s="133">
        <v>0</v>
      </c>
      <c r="AF187" s="133">
        <v>0</v>
      </c>
      <c r="AG187" s="133">
        <v>1</v>
      </c>
      <c r="AH187" s="133">
        <v>0</v>
      </c>
      <c r="AI187" s="133">
        <v>0</v>
      </c>
      <c r="AJ187" s="133">
        <v>0</v>
      </c>
      <c r="AK187" s="133">
        <v>0</v>
      </c>
      <c r="AL187" s="133">
        <v>0</v>
      </c>
      <c r="AM187" s="133">
        <v>0</v>
      </c>
      <c r="AN187" s="133">
        <v>0</v>
      </c>
      <c r="AO187" s="133">
        <v>0</v>
      </c>
      <c r="AP187" s="133">
        <v>0</v>
      </c>
      <c r="AQ187" s="133">
        <v>1</v>
      </c>
      <c r="AR187" s="133">
        <v>0</v>
      </c>
      <c r="AS187" s="133"/>
      <c r="AT187" s="133"/>
      <c r="AU187" s="137"/>
      <c r="AV187" s="138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</row>
    <row r="188" spans="1:63" s="137" customFormat="1" ht="15.75">
      <c r="A188" s="352">
        <v>77</v>
      </c>
      <c r="B188" s="353" t="s">
        <v>317</v>
      </c>
      <c r="C188" s="354" t="s">
        <v>39</v>
      </c>
      <c r="D188" s="355">
        <v>720522</v>
      </c>
      <c r="E188" s="128" t="s">
        <v>449</v>
      </c>
      <c r="F188" s="129">
        <f t="shared" si="65"/>
        <v>1.2307692307692308</v>
      </c>
      <c r="G188" s="128">
        <f t="shared" si="66"/>
        <v>13</v>
      </c>
      <c r="H188" s="128">
        <f t="shared" si="67"/>
        <v>4</v>
      </c>
      <c r="I188" s="128">
        <f t="shared" si="68"/>
        <v>12</v>
      </c>
      <c r="J188" s="130">
        <f aca="true" t="shared" si="70" ref="J188:J200">SUM(H188:I188)</f>
        <v>16</v>
      </c>
      <c r="K188" s="131">
        <f t="shared" si="69"/>
        <v>0</v>
      </c>
      <c r="L188" s="116"/>
      <c r="M188" s="116"/>
      <c r="N188" s="132">
        <v>0</v>
      </c>
      <c r="O188" s="133">
        <v>0</v>
      </c>
      <c r="P188" s="133">
        <v>0</v>
      </c>
      <c r="Q188" s="133">
        <v>0</v>
      </c>
      <c r="R188" s="133">
        <v>1</v>
      </c>
      <c r="S188" s="134">
        <v>0</v>
      </c>
      <c r="T188" s="135">
        <v>0</v>
      </c>
      <c r="U188" s="132">
        <v>1</v>
      </c>
      <c r="V188" s="133">
        <v>1</v>
      </c>
      <c r="W188" s="133">
        <v>0</v>
      </c>
      <c r="X188" s="133"/>
      <c r="Y188" s="133">
        <v>0</v>
      </c>
      <c r="Z188" s="133">
        <v>1</v>
      </c>
      <c r="AA188" s="133">
        <v>0</v>
      </c>
      <c r="AB188" s="133"/>
      <c r="AC188" s="133"/>
      <c r="AD188" s="136"/>
      <c r="AE188" s="133">
        <v>0</v>
      </c>
      <c r="AF188" s="133">
        <v>1</v>
      </c>
      <c r="AG188" s="133">
        <v>1</v>
      </c>
      <c r="AH188" s="133">
        <v>1</v>
      </c>
      <c r="AI188" s="133">
        <v>1</v>
      </c>
      <c r="AJ188" s="133">
        <v>0</v>
      </c>
      <c r="AK188" s="133">
        <v>3</v>
      </c>
      <c r="AL188" s="133">
        <v>2</v>
      </c>
      <c r="AM188" s="133">
        <v>2</v>
      </c>
      <c r="AN188" s="133">
        <v>1</v>
      </c>
      <c r="AO188" s="133"/>
      <c r="AP188" s="133">
        <v>0</v>
      </c>
      <c r="AQ188" s="133">
        <v>0</v>
      </c>
      <c r="AR188" s="133">
        <v>0</v>
      </c>
      <c r="AS188" s="133"/>
      <c r="AT188" s="133"/>
      <c r="AV188" s="138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</row>
    <row r="189" spans="1:63" s="114" customFormat="1" ht="15.75">
      <c r="A189" s="352">
        <v>37</v>
      </c>
      <c r="B189" s="353" t="s">
        <v>318</v>
      </c>
      <c r="C189" s="354" t="s">
        <v>153</v>
      </c>
      <c r="D189" s="355">
        <v>710119</v>
      </c>
      <c r="E189" s="128" t="s">
        <v>449</v>
      </c>
      <c r="F189" s="129" t="e">
        <f t="shared" si="65"/>
        <v>#DIV/0!</v>
      </c>
      <c r="G189" s="128">
        <f t="shared" si="66"/>
        <v>0</v>
      </c>
      <c r="H189" s="128">
        <f t="shared" si="67"/>
        <v>0</v>
      </c>
      <c r="I189" s="128">
        <f t="shared" si="68"/>
        <v>0</v>
      </c>
      <c r="J189" s="130">
        <f t="shared" si="70"/>
        <v>0</v>
      </c>
      <c r="K189" s="131">
        <f t="shared" si="69"/>
        <v>0</v>
      </c>
      <c r="L189" s="116"/>
      <c r="M189" s="116"/>
      <c r="N189" s="132"/>
      <c r="O189" s="133"/>
      <c r="P189" s="133"/>
      <c r="Q189" s="133"/>
      <c r="R189" s="133"/>
      <c r="S189" s="134"/>
      <c r="T189" s="135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6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7"/>
      <c r="AV189" s="138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</row>
    <row r="190" spans="1:64" s="114" customFormat="1" ht="15.75">
      <c r="A190" s="352">
        <v>13</v>
      </c>
      <c r="B190" s="353" t="s">
        <v>319</v>
      </c>
      <c r="C190" s="354" t="s">
        <v>18</v>
      </c>
      <c r="D190" s="355">
        <v>700613</v>
      </c>
      <c r="E190" s="128" t="s">
        <v>449</v>
      </c>
      <c r="F190" s="129">
        <f t="shared" si="65"/>
        <v>0.75</v>
      </c>
      <c r="G190" s="128">
        <f t="shared" si="66"/>
        <v>4</v>
      </c>
      <c r="H190" s="128">
        <f t="shared" si="67"/>
        <v>1</v>
      </c>
      <c r="I190" s="128">
        <f t="shared" si="68"/>
        <v>2</v>
      </c>
      <c r="J190" s="130">
        <f t="shared" si="70"/>
        <v>3</v>
      </c>
      <c r="K190" s="131">
        <f t="shared" si="69"/>
        <v>0</v>
      </c>
      <c r="L190" s="116"/>
      <c r="M190" s="116"/>
      <c r="N190" s="132">
        <v>0</v>
      </c>
      <c r="O190" s="133">
        <v>0</v>
      </c>
      <c r="P190" s="133"/>
      <c r="Q190" s="133">
        <v>1</v>
      </c>
      <c r="R190" s="133"/>
      <c r="S190" s="134"/>
      <c r="T190" s="135"/>
      <c r="U190" s="132"/>
      <c r="V190" s="133">
        <v>0</v>
      </c>
      <c r="W190" s="133"/>
      <c r="X190" s="133"/>
      <c r="Y190" s="133"/>
      <c r="Z190" s="133"/>
      <c r="AA190" s="133"/>
      <c r="AB190" s="133"/>
      <c r="AC190" s="133"/>
      <c r="AD190" s="136"/>
      <c r="AE190" s="133">
        <v>1</v>
      </c>
      <c r="AF190" s="133">
        <v>0</v>
      </c>
      <c r="AG190" s="133"/>
      <c r="AH190" s="133">
        <v>0</v>
      </c>
      <c r="AI190" s="133"/>
      <c r="AJ190" s="133"/>
      <c r="AK190" s="133"/>
      <c r="AL190" s="133"/>
      <c r="AM190" s="133">
        <v>1</v>
      </c>
      <c r="AN190" s="133"/>
      <c r="AO190" s="133"/>
      <c r="AP190" s="133"/>
      <c r="AQ190" s="133"/>
      <c r="AR190" s="133"/>
      <c r="AS190" s="133"/>
      <c r="AT190" s="133"/>
      <c r="AU190" s="137"/>
      <c r="AV190" s="138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40"/>
    </row>
    <row r="191" spans="1:64" s="140" customFormat="1" ht="15.75">
      <c r="A191" s="352"/>
      <c r="B191" s="353" t="s">
        <v>75</v>
      </c>
      <c r="C191" s="354" t="s">
        <v>20</v>
      </c>
      <c r="D191" s="355">
        <v>831231</v>
      </c>
      <c r="E191" s="128" t="s">
        <v>449</v>
      </c>
      <c r="F191" s="129" t="e">
        <f t="shared" si="65"/>
        <v>#DIV/0!</v>
      </c>
      <c r="G191" s="128">
        <f t="shared" si="66"/>
        <v>0</v>
      </c>
      <c r="H191" s="128">
        <f t="shared" si="67"/>
        <v>0</v>
      </c>
      <c r="I191" s="128">
        <f t="shared" si="68"/>
        <v>0</v>
      </c>
      <c r="J191" s="130">
        <f t="shared" si="70"/>
        <v>0</v>
      </c>
      <c r="K191" s="131">
        <f t="shared" si="69"/>
        <v>0</v>
      </c>
      <c r="L191" s="116"/>
      <c r="M191" s="116"/>
      <c r="N191" s="132"/>
      <c r="O191" s="133"/>
      <c r="P191" s="133"/>
      <c r="Q191" s="133"/>
      <c r="R191" s="133"/>
      <c r="S191" s="134"/>
      <c r="T191" s="135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6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7"/>
      <c r="AV191" s="138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14"/>
    </row>
    <row r="192" spans="1:63" s="114" customFormat="1" ht="15.75">
      <c r="A192" s="352"/>
      <c r="B192" s="353" t="s">
        <v>176</v>
      </c>
      <c r="C192" s="354" t="s">
        <v>15</v>
      </c>
      <c r="D192" s="355">
        <v>740715</v>
      </c>
      <c r="E192" s="128" t="s">
        <v>449</v>
      </c>
      <c r="F192" s="129" t="e">
        <f t="shared" si="65"/>
        <v>#DIV/0!</v>
      </c>
      <c r="G192" s="128">
        <f t="shared" si="66"/>
        <v>0</v>
      </c>
      <c r="H192" s="128">
        <f t="shared" si="67"/>
        <v>0</v>
      </c>
      <c r="I192" s="128">
        <f t="shared" si="68"/>
        <v>0</v>
      </c>
      <c r="J192" s="130">
        <f t="shared" si="70"/>
        <v>0</v>
      </c>
      <c r="K192" s="131">
        <f t="shared" si="69"/>
        <v>0</v>
      </c>
      <c r="L192" s="116"/>
      <c r="M192" s="116"/>
      <c r="N192" s="132"/>
      <c r="O192" s="133"/>
      <c r="P192" s="133"/>
      <c r="Q192" s="133"/>
      <c r="R192" s="133"/>
      <c r="S192" s="134"/>
      <c r="T192" s="135"/>
      <c r="U192" s="132"/>
      <c r="V192" s="133"/>
      <c r="W192" s="133"/>
      <c r="X192" s="133"/>
      <c r="Y192" s="133"/>
      <c r="Z192" s="133"/>
      <c r="AA192" s="133"/>
      <c r="AB192" s="133"/>
      <c r="AC192" s="133"/>
      <c r="AD192" s="136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7"/>
      <c r="AV192" s="138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</row>
    <row r="193" spans="1:63" s="114" customFormat="1" ht="15.75">
      <c r="A193" s="352"/>
      <c r="B193" s="353" t="s">
        <v>154</v>
      </c>
      <c r="C193" s="354" t="s">
        <v>15</v>
      </c>
      <c r="D193" s="355">
        <v>841120</v>
      </c>
      <c r="E193" s="128" t="s">
        <v>449</v>
      </c>
      <c r="F193" s="129">
        <f t="shared" si="65"/>
        <v>0.5</v>
      </c>
      <c r="G193" s="128">
        <f t="shared" si="66"/>
        <v>2</v>
      </c>
      <c r="H193" s="128">
        <f t="shared" si="67"/>
        <v>1</v>
      </c>
      <c r="I193" s="128">
        <f t="shared" si="68"/>
        <v>0</v>
      </c>
      <c r="J193" s="130">
        <f t="shared" si="70"/>
        <v>1</v>
      </c>
      <c r="K193" s="131">
        <f t="shared" si="69"/>
        <v>0</v>
      </c>
      <c r="L193" s="116"/>
      <c r="M193" s="116"/>
      <c r="N193" s="132">
        <v>1</v>
      </c>
      <c r="O193" s="133"/>
      <c r="P193" s="133"/>
      <c r="Q193" s="133"/>
      <c r="R193" s="133"/>
      <c r="S193" s="134"/>
      <c r="T193" s="135"/>
      <c r="U193" s="132"/>
      <c r="V193" s="133"/>
      <c r="W193" s="133"/>
      <c r="X193" s="133"/>
      <c r="Y193" s="133"/>
      <c r="Z193" s="133"/>
      <c r="AA193" s="133">
        <v>0</v>
      </c>
      <c r="AB193" s="133"/>
      <c r="AC193" s="133"/>
      <c r="AD193" s="136"/>
      <c r="AE193" s="133">
        <v>0</v>
      </c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>
        <v>0</v>
      </c>
      <c r="AS193" s="133"/>
      <c r="AT193" s="133"/>
      <c r="AU193" s="137"/>
      <c r="AV193" s="138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</row>
    <row r="194" spans="1:63" s="114" customFormat="1" ht="15.75">
      <c r="A194" s="352"/>
      <c r="B194" s="353" t="s">
        <v>62</v>
      </c>
      <c r="C194" s="354" t="s">
        <v>33</v>
      </c>
      <c r="D194" s="355">
        <v>861210</v>
      </c>
      <c r="E194" s="128" t="s">
        <v>449</v>
      </c>
      <c r="F194" s="129" t="e">
        <f t="shared" si="65"/>
        <v>#DIV/0!</v>
      </c>
      <c r="G194" s="128">
        <f t="shared" si="66"/>
        <v>0</v>
      </c>
      <c r="H194" s="128">
        <f t="shared" si="67"/>
        <v>0</v>
      </c>
      <c r="I194" s="128">
        <f t="shared" si="68"/>
        <v>0</v>
      </c>
      <c r="J194" s="130">
        <f t="shared" si="70"/>
        <v>0</v>
      </c>
      <c r="K194" s="131">
        <f t="shared" si="69"/>
        <v>0</v>
      </c>
      <c r="L194" s="116"/>
      <c r="M194" s="116"/>
      <c r="N194" s="132"/>
      <c r="O194" s="133"/>
      <c r="P194" s="133"/>
      <c r="Q194" s="133"/>
      <c r="R194" s="133"/>
      <c r="S194" s="134"/>
      <c r="T194" s="135"/>
      <c r="U194" s="132"/>
      <c r="V194" s="133"/>
      <c r="W194" s="133"/>
      <c r="X194" s="133"/>
      <c r="Y194" s="133"/>
      <c r="Z194" s="133"/>
      <c r="AA194" s="133"/>
      <c r="AB194" s="133"/>
      <c r="AC194" s="133"/>
      <c r="AD194" s="136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7"/>
      <c r="AV194" s="138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</row>
    <row r="195" spans="1:63" s="114" customFormat="1" ht="15.75">
      <c r="A195" s="352"/>
      <c r="B195" s="353" t="s">
        <v>320</v>
      </c>
      <c r="C195" s="354" t="s">
        <v>36</v>
      </c>
      <c r="D195" s="355">
        <v>870308</v>
      </c>
      <c r="E195" s="128" t="s">
        <v>449</v>
      </c>
      <c r="F195" s="129" t="e">
        <f t="shared" si="65"/>
        <v>#DIV/0!</v>
      </c>
      <c r="G195" s="128">
        <f t="shared" si="66"/>
        <v>0</v>
      </c>
      <c r="H195" s="128">
        <f t="shared" si="67"/>
        <v>0</v>
      </c>
      <c r="I195" s="128">
        <f t="shared" si="68"/>
        <v>0</v>
      </c>
      <c r="J195" s="130">
        <f t="shared" si="70"/>
        <v>0</v>
      </c>
      <c r="K195" s="131">
        <f t="shared" si="69"/>
        <v>0</v>
      </c>
      <c r="L195" s="116"/>
      <c r="M195" s="116"/>
      <c r="N195" s="132"/>
      <c r="O195" s="133"/>
      <c r="P195" s="133"/>
      <c r="Q195" s="133"/>
      <c r="R195" s="133"/>
      <c r="S195" s="134"/>
      <c r="T195" s="135"/>
      <c r="U195" s="132"/>
      <c r="V195" s="133"/>
      <c r="W195" s="133"/>
      <c r="X195" s="133"/>
      <c r="Y195" s="133"/>
      <c r="Z195" s="133"/>
      <c r="AA195" s="133"/>
      <c r="AB195" s="133"/>
      <c r="AC195" s="133"/>
      <c r="AD195" s="136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7"/>
      <c r="AV195" s="138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</row>
    <row r="196" spans="1:63" s="114" customFormat="1" ht="15.75">
      <c r="A196" s="352"/>
      <c r="B196" s="353" t="s">
        <v>159</v>
      </c>
      <c r="C196" s="354" t="s">
        <v>39</v>
      </c>
      <c r="D196" s="356">
        <v>720606</v>
      </c>
      <c r="E196" s="128" t="s">
        <v>449</v>
      </c>
      <c r="F196" s="129">
        <f t="shared" si="65"/>
        <v>0.6923076923076923</v>
      </c>
      <c r="G196" s="128">
        <f t="shared" si="66"/>
        <v>13</v>
      </c>
      <c r="H196" s="128">
        <f t="shared" si="67"/>
        <v>0</v>
      </c>
      <c r="I196" s="128">
        <f t="shared" si="68"/>
        <v>9</v>
      </c>
      <c r="J196" s="130">
        <f t="shared" si="70"/>
        <v>9</v>
      </c>
      <c r="K196" s="131">
        <f t="shared" si="69"/>
        <v>0</v>
      </c>
      <c r="L196" s="116"/>
      <c r="M196" s="116"/>
      <c r="N196" s="132">
        <v>0</v>
      </c>
      <c r="O196" s="133"/>
      <c r="P196" s="133">
        <v>0</v>
      </c>
      <c r="Q196" s="133">
        <v>0</v>
      </c>
      <c r="R196" s="133">
        <v>0</v>
      </c>
      <c r="S196" s="134">
        <v>0</v>
      </c>
      <c r="T196" s="135">
        <v>0</v>
      </c>
      <c r="U196" s="132">
        <v>0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/>
      <c r="AC196" s="133"/>
      <c r="AD196" s="136"/>
      <c r="AE196" s="133">
        <v>0</v>
      </c>
      <c r="AF196" s="133"/>
      <c r="AG196" s="133">
        <v>0</v>
      </c>
      <c r="AH196" s="133">
        <v>0</v>
      </c>
      <c r="AI196" s="133">
        <v>2</v>
      </c>
      <c r="AJ196" s="133">
        <v>1</v>
      </c>
      <c r="AK196" s="133">
        <v>1</v>
      </c>
      <c r="AL196" s="133">
        <v>0</v>
      </c>
      <c r="AM196" s="133">
        <v>1</v>
      </c>
      <c r="AN196" s="133">
        <v>0</v>
      </c>
      <c r="AO196" s="133">
        <v>0</v>
      </c>
      <c r="AP196" s="133">
        <v>1</v>
      </c>
      <c r="AQ196" s="133">
        <v>3</v>
      </c>
      <c r="AR196" s="133">
        <v>0</v>
      </c>
      <c r="AS196" s="133"/>
      <c r="AT196" s="133"/>
      <c r="AU196" s="137"/>
      <c r="AV196" s="138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</row>
    <row r="197" spans="1:63" s="114" customFormat="1" ht="15.75">
      <c r="A197" s="429"/>
      <c r="B197" s="353" t="s">
        <v>517</v>
      </c>
      <c r="C197" s="354" t="s">
        <v>36</v>
      </c>
      <c r="D197" s="355">
        <v>760517</v>
      </c>
      <c r="E197" s="128" t="s">
        <v>449</v>
      </c>
      <c r="F197" s="129">
        <f t="shared" si="65"/>
        <v>0.6</v>
      </c>
      <c r="G197" s="147">
        <f t="shared" si="66"/>
        <v>5</v>
      </c>
      <c r="H197" s="147">
        <f t="shared" si="67"/>
        <v>2</v>
      </c>
      <c r="I197" s="147">
        <f t="shared" si="68"/>
        <v>1</v>
      </c>
      <c r="J197" s="148">
        <f t="shared" si="70"/>
        <v>3</v>
      </c>
      <c r="K197" s="149">
        <f t="shared" si="69"/>
        <v>0</v>
      </c>
      <c r="L197" s="150"/>
      <c r="M197" s="150"/>
      <c r="N197" s="151"/>
      <c r="O197" s="152"/>
      <c r="P197" s="152"/>
      <c r="Q197" s="152"/>
      <c r="R197" s="152">
        <v>0</v>
      </c>
      <c r="S197" s="153"/>
      <c r="T197" s="135"/>
      <c r="U197" s="151">
        <v>2</v>
      </c>
      <c r="V197" s="152">
        <v>0</v>
      </c>
      <c r="W197" s="152">
        <v>0</v>
      </c>
      <c r="X197" s="152">
        <v>0</v>
      </c>
      <c r="Y197" s="152"/>
      <c r="Z197" s="152"/>
      <c r="AA197" s="152"/>
      <c r="AB197" s="152"/>
      <c r="AC197" s="152"/>
      <c r="AD197" s="136"/>
      <c r="AE197" s="152"/>
      <c r="AF197" s="152"/>
      <c r="AG197" s="152"/>
      <c r="AH197" s="152"/>
      <c r="AI197" s="152">
        <v>0</v>
      </c>
      <c r="AJ197" s="152"/>
      <c r="AK197" s="152"/>
      <c r="AL197" s="152">
        <v>0</v>
      </c>
      <c r="AM197" s="152">
        <v>1</v>
      </c>
      <c r="AN197" s="152">
        <v>0</v>
      </c>
      <c r="AO197" s="152">
        <v>0</v>
      </c>
      <c r="AP197" s="152"/>
      <c r="AQ197" s="152"/>
      <c r="AR197" s="152"/>
      <c r="AS197" s="152"/>
      <c r="AT197" s="152"/>
      <c r="AU197" s="137"/>
      <c r="AV197" s="154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</row>
    <row r="198" spans="1:63" s="114" customFormat="1" ht="15.75">
      <c r="A198" s="429"/>
      <c r="B198" s="751" t="s">
        <v>430</v>
      </c>
      <c r="C198" s="751" t="s">
        <v>18</v>
      </c>
      <c r="D198" s="163"/>
      <c r="E198" s="128" t="s">
        <v>575</v>
      </c>
      <c r="F198" s="129">
        <f t="shared" si="65"/>
        <v>2</v>
      </c>
      <c r="G198" s="156">
        <f t="shared" si="66"/>
        <v>1</v>
      </c>
      <c r="H198" s="156">
        <f t="shared" si="67"/>
        <v>1</v>
      </c>
      <c r="I198" s="156">
        <f t="shared" si="68"/>
        <v>1</v>
      </c>
      <c r="J198" s="157">
        <f t="shared" si="70"/>
        <v>2</v>
      </c>
      <c r="K198" s="158">
        <f t="shared" si="69"/>
        <v>0</v>
      </c>
      <c r="L198" s="150"/>
      <c r="M198" s="150"/>
      <c r="N198" s="159"/>
      <c r="O198" s="135"/>
      <c r="P198" s="135"/>
      <c r="Q198" s="135"/>
      <c r="R198" s="135"/>
      <c r="S198" s="160"/>
      <c r="T198" s="135"/>
      <c r="U198" s="159"/>
      <c r="V198" s="135"/>
      <c r="W198" s="135"/>
      <c r="X198" s="135"/>
      <c r="Y198" s="135">
        <v>1</v>
      </c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>
        <v>1</v>
      </c>
      <c r="AQ198" s="135"/>
      <c r="AR198" s="135"/>
      <c r="AS198" s="135"/>
      <c r="AT198" s="135"/>
      <c r="AU198" s="161"/>
      <c r="AV198" s="162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</row>
    <row r="199" spans="1:63" s="114" customFormat="1" ht="15.75">
      <c r="A199" s="780"/>
      <c r="B199" s="781" t="s">
        <v>597</v>
      </c>
      <c r="C199" s="782"/>
      <c r="D199" s="163"/>
      <c r="E199" s="156" t="s">
        <v>460</v>
      </c>
      <c r="F199" s="129">
        <f>J199/G199</f>
        <v>7</v>
      </c>
      <c r="G199" s="156">
        <f>COUNT(N199:AC199)</f>
        <v>1</v>
      </c>
      <c r="H199" s="156">
        <f>SUM(N199:AC199)</f>
        <v>7</v>
      </c>
      <c r="I199" s="156">
        <f>SUM(AE199:AT199)</f>
        <v>0</v>
      </c>
      <c r="J199" s="157">
        <f>SUM(H199:I199)</f>
        <v>7</v>
      </c>
      <c r="K199" s="158">
        <f>SUM(AV199:BK199)</f>
        <v>0</v>
      </c>
      <c r="L199" s="150"/>
      <c r="M199" s="150"/>
      <c r="N199" s="159"/>
      <c r="O199" s="135"/>
      <c r="P199" s="135"/>
      <c r="Q199" s="135"/>
      <c r="R199" s="135"/>
      <c r="S199" s="160"/>
      <c r="T199" s="135"/>
      <c r="U199" s="159"/>
      <c r="V199" s="135"/>
      <c r="W199" s="135"/>
      <c r="X199" s="135"/>
      <c r="Y199" s="135"/>
      <c r="Z199" s="135"/>
      <c r="AA199" s="135">
        <v>7</v>
      </c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61"/>
      <c r="AV199" s="162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</row>
    <row r="200" spans="1:63" ht="15.75">
      <c r="A200" s="178"/>
      <c r="B200" s="198" t="s">
        <v>180</v>
      </c>
      <c r="C200" s="198" t="s">
        <v>15</v>
      </c>
      <c r="D200" s="166"/>
      <c r="E200" s="156" t="s">
        <v>460</v>
      </c>
      <c r="F200" s="129">
        <f t="shared" si="65"/>
        <v>9</v>
      </c>
      <c r="G200" s="156">
        <f t="shared" si="66"/>
        <v>1</v>
      </c>
      <c r="H200" s="156">
        <f t="shared" si="67"/>
        <v>9</v>
      </c>
      <c r="I200" s="156">
        <f t="shared" si="68"/>
        <v>0</v>
      </c>
      <c r="J200" s="157">
        <f t="shared" si="70"/>
        <v>9</v>
      </c>
      <c r="K200" s="158">
        <f t="shared" si="69"/>
        <v>0</v>
      </c>
      <c r="L200" s="116"/>
      <c r="M200" s="116"/>
      <c r="N200" s="159"/>
      <c r="O200" s="135"/>
      <c r="P200" s="135"/>
      <c r="Q200" s="135"/>
      <c r="R200" s="135"/>
      <c r="S200" s="160"/>
      <c r="T200" s="135"/>
      <c r="U200" s="159">
        <v>9</v>
      </c>
      <c r="V200" s="135"/>
      <c r="W200" s="135"/>
      <c r="X200" s="135"/>
      <c r="Y200" s="135"/>
      <c r="Z200" s="135"/>
      <c r="AA200" s="135"/>
      <c r="AB200" s="135"/>
      <c r="AC200" s="135"/>
      <c r="AD200" s="164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61"/>
      <c r="AV200" s="162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</row>
    <row r="201" spans="1:63" s="137" customFormat="1" ht="15.75">
      <c r="A201" s="178"/>
      <c r="B201" s="198" t="s">
        <v>131</v>
      </c>
      <c r="C201" s="198" t="s">
        <v>16</v>
      </c>
      <c r="D201" s="166"/>
      <c r="E201" s="156" t="s">
        <v>460</v>
      </c>
      <c r="F201" s="129">
        <f t="shared" si="65"/>
        <v>9.666666666666666</v>
      </c>
      <c r="G201" s="156">
        <f t="shared" si="66"/>
        <v>3</v>
      </c>
      <c r="H201" s="156">
        <f t="shared" si="67"/>
        <v>29</v>
      </c>
      <c r="I201" s="156">
        <f t="shared" si="68"/>
        <v>0</v>
      </c>
      <c r="J201" s="157">
        <f>SUM(H201:I201)</f>
        <v>29</v>
      </c>
      <c r="K201" s="158">
        <f t="shared" si="69"/>
        <v>0</v>
      </c>
      <c r="L201" s="116"/>
      <c r="M201" s="116"/>
      <c r="N201" s="159"/>
      <c r="O201" s="135">
        <v>9</v>
      </c>
      <c r="P201" s="135"/>
      <c r="Q201" s="135">
        <v>12</v>
      </c>
      <c r="R201" s="135"/>
      <c r="S201" s="160"/>
      <c r="T201" s="135"/>
      <c r="U201" s="159"/>
      <c r="V201" s="135"/>
      <c r="W201" s="135">
        <v>8</v>
      </c>
      <c r="X201" s="135"/>
      <c r="Y201" s="135"/>
      <c r="Z201" s="135"/>
      <c r="AA201" s="135"/>
      <c r="AB201" s="135"/>
      <c r="AC201" s="135"/>
      <c r="AD201" s="164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61"/>
      <c r="AV201" s="162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</row>
    <row r="202" spans="1:63" s="137" customFormat="1" ht="15.75">
      <c r="A202" s="178"/>
      <c r="B202" s="198" t="s">
        <v>78</v>
      </c>
      <c r="C202" s="198" t="s">
        <v>76</v>
      </c>
      <c r="D202" s="166"/>
      <c r="E202" s="156" t="s">
        <v>460</v>
      </c>
      <c r="F202" s="129">
        <f>J202/G202</f>
        <v>11</v>
      </c>
      <c r="G202" s="156">
        <f>COUNT(N202:AC202)</f>
        <v>1</v>
      </c>
      <c r="H202" s="156">
        <f>SUM(N202:AC202)</f>
        <v>11</v>
      </c>
      <c r="I202" s="156">
        <f>SUM(AE202:AT202)</f>
        <v>0</v>
      </c>
      <c r="J202" s="157">
        <f>SUM(H202:I202)</f>
        <v>11</v>
      </c>
      <c r="K202" s="158">
        <f>SUM(AV202:BK202)</f>
        <v>0</v>
      </c>
      <c r="L202" s="116"/>
      <c r="M202" s="116"/>
      <c r="N202" s="159"/>
      <c r="O202" s="135"/>
      <c r="P202" s="135"/>
      <c r="Q202" s="135"/>
      <c r="R202" s="135"/>
      <c r="S202" s="160"/>
      <c r="T202" s="135"/>
      <c r="U202" s="159"/>
      <c r="V202" s="135"/>
      <c r="W202" s="135"/>
      <c r="X202" s="135"/>
      <c r="Y202" s="135">
        <v>11</v>
      </c>
      <c r="Z202" s="135"/>
      <c r="AA202" s="135"/>
      <c r="AB202" s="135"/>
      <c r="AC202" s="135"/>
      <c r="AD202" s="164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61"/>
      <c r="AV202" s="162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</row>
    <row r="203" spans="1:63" s="114" customFormat="1" ht="15.75">
      <c r="A203" s="178"/>
      <c r="B203" s="198" t="s">
        <v>184</v>
      </c>
      <c r="C203" s="198" t="s">
        <v>22</v>
      </c>
      <c r="D203" s="165"/>
      <c r="E203" s="156" t="s">
        <v>460</v>
      </c>
      <c r="F203" s="129">
        <f t="shared" si="65"/>
        <v>8.125</v>
      </c>
      <c r="G203" s="156">
        <f t="shared" si="66"/>
        <v>8</v>
      </c>
      <c r="H203" s="156">
        <f t="shared" si="67"/>
        <v>65</v>
      </c>
      <c r="I203" s="156">
        <f t="shared" si="68"/>
        <v>0</v>
      </c>
      <c r="J203" s="157">
        <f>SUM(H203:I203)</f>
        <v>65</v>
      </c>
      <c r="K203" s="158">
        <f t="shared" si="69"/>
        <v>0</v>
      </c>
      <c r="L203" s="150"/>
      <c r="M203" s="150"/>
      <c r="N203" s="159">
        <v>10</v>
      </c>
      <c r="O203" s="135"/>
      <c r="P203" s="135">
        <v>6</v>
      </c>
      <c r="Q203" s="135"/>
      <c r="R203" s="135">
        <v>10</v>
      </c>
      <c r="S203" s="160">
        <v>9</v>
      </c>
      <c r="T203" s="135">
        <v>4</v>
      </c>
      <c r="U203" s="159"/>
      <c r="V203" s="135">
        <v>5</v>
      </c>
      <c r="W203" s="135"/>
      <c r="X203" s="135">
        <v>16</v>
      </c>
      <c r="Y203" s="135"/>
      <c r="Z203" s="135">
        <v>5</v>
      </c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61"/>
      <c r="AV203" s="162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</row>
    <row r="204" spans="1:55" s="114" customFormat="1" ht="15.75">
      <c r="A204" s="410" t="s">
        <v>144</v>
      </c>
      <c r="B204" s="114">
        <v>11</v>
      </c>
      <c r="D204" s="115"/>
      <c r="E204" s="116"/>
      <c r="F204" s="117"/>
      <c r="Q204" s="114" t="s">
        <v>7</v>
      </c>
      <c r="R204" s="114" t="s">
        <v>109</v>
      </c>
      <c r="S204" s="114" t="s">
        <v>110</v>
      </c>
      <c r="T204" s="114" t="s">
        <v>111</v>
      </c>
      <c r="AD204" s="116"/>
      <c r="AE204" s="116"/>
      <c r="AF204" s="116"/>
      <c r="AG204" s="116"/>
      <c r="AH204" s="116"/>
      <c r="AI204" s="116"/>
      <c r="AJ204" s="116" t="s">
        <v>12</v>
      </c>
      <c r="AK204" s="116" t="s">
        <v>112</v>
      </c>
      <c r="AL204" s="116" t="s">
        <v>113</v>
      </c>
      <c r="AM204" s="116" t="s">
        <v>112</v>
      </c>
      <c r="AN204" s="116" t="s">
        <v>114</v>
      </c>
      <c r="AO204" s="118" t="s">
        <v>115</v>
      </c>
      <c r="AP204" s="118" t="s">
        <v>116</v>
      </c>
      <c r="AQ204" s="118" t="s">
        <v>117</v>
      </c>
      <c r="AR204" s="118" t="s">
        <v>115</v>
      </c>
      <c r="AS204" s="118"/>
      <c r="AT204" s="118"/>
      <c r="AX204" s="114" t="s">
        <v>118</v>
      </c>
      <c r="AY204" s="114" t="s">
        <v>119</v>
      </c>
      <c r="AZ204" s="114" t="s">
        <v>115</v>
      </c>
      <c r="BA204" s="114" t="s">
        <v>112</v>
      </c>
      <c r="BB204" s="114" t="s">
        <v>114</v>
      </c>
      <c r="BC204" s="114" t="s">
        <v>111</v>
      </c>
    </row>
    <row r="205" spans="1:63" s="114" customFormat="1" ht="15">
      <c r="A205" s="411"/>
      <c r="B205" s="172" t="s">
        <v>46</v>
      </c>
      <c r="C205" s="172" t="s">
        <v>47</v>
      </c>
      <c r="D205" s="173" t="s">
        <v>120</v>
      </c>
      <c r="E205" s="121" t="s">
        <v>121</v>
      </c>
      <c r="F205" s="122" t="s">
        <v>129</v>
      </c>
      <c r="G205" s="121" t="s">
        <v>122</v>
      </c>
      <c r="H205" s="121" t="s">
        <v>123</v>
      </c>
      <c r="I205" s="121" t="s">
        <v>124</v>
      </c>
      <c r="J205" s="121" t="s">
        <v>141</v>
      </c>
      <c r="K205" s="123" t="s">
        <v>125</v>
      </c>
      <c r="L205" s="124"/>
      <c r="M205" s="124"/>
      <c r="N205" s="125">
        <v>1</v>
      </c>
      <c r="O205" s="121">
        <v>2</v>
      </c>
      <c r="P205" s="121">
        <v>3</v>
      </c>
      <c r="Q205" s="121">
        <v>4</v>
      </c>
      <c r="R205" s="121">
        <v>5</v>
      </c>
      <c r="S205" s="123">
        <v>6</v>
      </c>
      <c r="T205" s="126">
        <v>7</v>
      </c>
      <c r="U205" s="125">
        <v>8</v>
      </c>
      <c r="V205" s="121">
        <v>9</v>
      </c>
      <c r="W205" s="121">
        <v>10</v>
      </c>
      <c r="X205" s="121">
        <v>11</v>
      </c>
      <c r="Y205" s="121">
        <v>12</v>
      </c>
      <c r="Z205" s="121">
        <v>13</v>
      </c>
      <c r="AA205" s="121">
        <v>14</v>
      </c>
      <c r="AB205" s="121">
        <v>15</v>
      </c>
      <c r="AC205" s="121">
        <v>16</v>
      </c>
      <c r="AD205" s="116"/>
      <c r="AE205" s="121">
        <v>1</v>
      </c>
      <c r="AF205" s="121">
        <v>2</v>
      </c>
      <c r="AG205" s="121">
        <v>3</v>
      </c>
      <c r="AH205" s="121">
        <v>4</v>
      </c>
      <c r="AI205" s="121">
        <v>5</v>
      </c>
      <c r="AJ205" s="121">
        <v>6</v>
      </c>
      <c r="AK205" s="121">
        <v>7</v>
      </c>
      <c r="AL205" s="121">
        <v>8</v>
      </c>
      <c r="AM205" s="121">
        <v>9</v>
      </c>
      <c r="AN205" s="121">
        <v>10</v>
      </c>
      <c r="AO205" s="121">
        <v>11</v>
      </c>
      <c r="AP205" s="121">
        <v>12</v>
      </c>
      <c r="AQ205" s="121">
        <v>13</v>
      </c>
      <c r="AR205" s="121">
        <v>14</v>
      </c>
      <c r="AS205" s="121">
        <v>15</v>
      </c>
      <c r="AT205" s="121">
        <v>16</v>
      </c>
      <c r="AV205" s="121">
        <v>1</v>
      </c>
      <c r="AW205" s="121">
        <v>2</v>
      </c>
      <c r="AX205" s="121">
        <v>3</v>
      </c>
      <c r="AY205" s="121">
        <v>4</v>
      </c>
      <c r="AZ205" s="121">
        <v>5</v>
      </c>
      <c r="BA205" s="121">
        <v>6</v>
      </c>
      <c r="BB205" s="121">
        <v>7</v>
      </c>
      <c r="BC205" s="121">
        <v>8</v>
      </c>
      <c r="BD205" s="121">
        <v>9</v>
      </c>
      <c r="BE205" s="121">
        <v>10</v>
      </c>
      <c r="BF205" s="121">
        <v>11</v>
      </c>
      <c r="BG205" s="121">
        <v>12</v>
      </c>
      <c r="BH205" s="121">
        <v>13</v>
      </c>
      <c r="BI205" s="121">
        <v>14</v>
      </c>
      <c r="BJ205" s="121">
        <v>15</v>
      </c>
      <c r="BK205" s="121">
        <v>16</v>
      </c>
    </row>
    <row r="206" spans="1:63" s="114" customFormat="1" ht="15.75">
      <c r="A206" s="62">
        <v>2</v>
      </c>
      <c r="B206" s="62" t="s">
        <v>212</v>
      </c>
      <c r="C206" s="62" t="s">
        <v>17</v>
      </c>
      <c r="D206" s="62"/>
      <c r="E206" s="174" t="s">
        <v>65</v>
      </c>
      <c r="F206" s="129">
        <f>J206/G206</f>
        <v>1</v>
      </c>
      <c r="G206" s="128">
        <f aca="true" t="shared" si="71" ref="G206:G225">COUNT(N206:AC206)</f>
        <v>3</v>
      </c>
      <c r="H206" s="128">
        <f aca="true" t="shared" si="72" ref="H206:H225">SUM(N206:AC206)</f>
        <v>3</v>
      </c>
      <c r="I206" s="128">
        <f aca="true" t="shared" si="73" ref="I206:I225">SUM(AE206:AT206)</f>
        <v>0</v>
      </c>
      <c r="J206" s="130">
        <f>SUM(H206:I206)</f>
        <v>3</v>
      </c>
      <c r="K206" s="131">
        <f aca="true" t="shared" si="74" ref="K206:K225">SUM(AV206:BK206)</f>
        <v>0</v>
      </c>
      <c r="L206" s="116"/>
      <c r="M206" s="116"/>
      <c r="N206" s="132"/>
      <c r="O206" s="133"/>
      <c r="P206" s="133">
        <v>2</v>
      </c>
      <c r="Q206" s="133"/>
      <c r="R206" s="133"/>
      <c r="S206" s="134">
        <v>1</v>
      </c>
      <c r="T206" s="135"/>
      <c r="U206" s="132"/>
      <c r="V206" s="133"/>
      <c r="W206" s="133"/>
      <c r="X206" s="133">
        <v>0</v>
      </c>
      <c r="Y206" s="133"/>
      <c r="Z206" s="133"/>
      <c r="AA206" s="133"/>
      <c r="AB206" s="133"/>
      <c r="AC206" s="133"/>
      <c r="AD206" s="136"/>
      <c r="AE206" s="133"/>
      <c r="AF206" s="133"/>
      <c r="AG206" s="133">
        <v>0</v>
      </c>
      <c r="AH206" s="133"/>
      <c r="AI206" s="133"/>
      <c r="AJ206" s="133">
        <v>0</v>
      </c>
      <c r="AK206" s="133"/>
      <c r="AL206" s="133"/>
      <c r="AM206" s="133"/>
      <c r="AN206" s="133"/>
      <c r="AO206" s="133">
        <v>0</v>
      </c>
      <c r="AP206" s="133"/>
      <c r="AQ206" s="133"/>
      <c r="AR206" s="133"/>
      <c r="AS206" s="133"/>
      <c r="AT206" s="133"/>
      <c r="AU206" s="137"/>
      <c r="AV206" s="138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</row>
    <row r="207" spans="1:63" s="114" customFormat="1" ht="15.75">
      <c r="A207" s="62">
        <v>9</v>
      </c>
      <c r="B207" s="62" t="s">
        <v>96</v>
      </c>
      <c r="C207" s="62" t="s">
        <v>17</v>
      </c>
      <c r="D207" s="62">
        <v>920403</v>
      </c>
      <c r="E207" s="174" t="s">
        <v>65</v>
      </c>
      <c r="F207" s="129">
        <f>J207/G207</f>
        <v>1</v>
      </c>
      <c r="G207" s="128">
        <f t="shared" si="71"/>
        <v>12</v>
      </c>
      <c r="H207" s="128">
        <f t="shared" si="72"/>
        <v>6</v>
      </c>
      <c r="I207" s="128">
        <f t="shared" si="73"/>
        <v>6</v>
      </c>
      <c r="J207" s="130">
        <f>SUM(H207:I207)</f>
        <v>12</v>
      </c>
      <c r="K207" s="131">
        <f t="shared" si="74"/>
        <v>0</v>
      </c>
      <c r="L207" s="116"/>
      <c r="M207" s="116"/>
      <c r="N207" s="132">
        <v>0</v>
      </c>
      <c r="O207" s="133">
        <v>0</v>
      </c>
      <c r="P207" s="133">
        <v>2</v>
      </c>
      <c r="Q207" s="133">
        <v>1</v>
      </c>
      <c r="R207" s="133">
        <v>0</v>
      </c>
      <c r="S207" s="134">
        <v>0</v>
      </c>
      <c r="T207" s="135">
        <v>0</v>
      </c>
      <c r="U207" s="132"/>
      <c r="V207" s="133"/>
      <c r="W207" s="133">
        <v>0</v>
      </c>
      <c r="X207" s="133"/>
      <c r="Y207" s="133">
        <v>2</v>
      </c>
      <c r="Z207" s="133">
        <v>0</v>
      </c>
      <c r="AA207" s="133">
        <v>0</v>
      </c>
      <c r="AB207" s="133">
        <v>1</v>
      </c>
      <c r="AC207" s="133"/>
      <c r="AD207" s="136"/>
      <c r="AE207" s="133">
        <v>0</v>
      </c>
      <c r="AF207" s="133">
        <v>1</v>
      </c>
      <c r="AG207" s="133">
        <v>1</v>
      </c>
      <c r="AH207" s="133">
        <v>0</v>
      </c>
      <c r="AI207" s="133">
        <v>0</v>
      </c>
      <c r="AJ207" s="133">
        <v>2</v>
      </c>
      <c r="AK207" s="133">
        <v>0</v>
      </c>
      <c r="AL207" s="133"/>
      <c r="AM207" s="133"/>
      <c r="AN207" s="133">
        <v>0</v>
      </c>
      <c r="AO207" s="133"/>
      <c r="AP207" s="133">
        <v>0</v>
      </c>
      <c r="AQ207" s="133">
        <v>0</v>
      </c>
      <c r="AR207" s="133">
        <v>1</v>
      </c>
      <c r="AS207" s="133">
        <v>1</v>
      </c>
      <c r="AT207" s="133"/>
      <c r="AU207" s="137"/>
      <c r="AV207" s="138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</row>
    <row r="208" spans="1:63" s="114" customFormat="1" ht="15.75">
      <c r="A208" s="62">
        <v>10</v>
      </c>
      <c r="B208" s="62" t="s">
        <v>31</v>
      </c>
      <c r="C208" s="62" t="s">
        <v>13</v>
      </c>
      <c r="D208" s="62">
        <v>750307</v>
      </c>
      <c r="E208" s="174" t="s">
        <v>65</v>
      </c>
      <c r="F208" s="129">
        <f>J208/G208</f>
        <v>1.5384615384615385</v>
      </c>
      <c r="G208" s="128">
        <f t="shared" si="71"/>
        <v>13</v>
      </c>
      <c r="H208" s="128">
        <f t="shared" si="72"/>
        <v>16</v>
      </c>
      <c r="I208" s="128">
        <f t="shared" si="73"/>
        <v>4</v>
      </c>
      <c r="J208" s="130">
        <f>SUM(H208:I208)</f>
        <v>20</v>
      </c>
      <c r="K208" s="131">
        <f t="shared" si="74"/>
        <v>0</v>
      </c>
      <c r="L208" s="116"/>
      <c r="M208" s="116"/>
      <c r="N208" s="132">
        <v>2</v>
      </c>
      <c r="O208" s="133">
        <v>2</v>
      </c>
      <c r="P208" s="133"/>
      <c r="Q208" s="133">
        <v>1</v>
      </c>
      <c r="R208" s="133">
        <v>2</v>
      </c>
      <c r="S208" s="134">
        <v>1</v>
      </c>
      <c r="T208" s="135">
        <v>0</v>
      </c>
      <c r="U208" s="132">
        <v>1</v>
      </c>
      <c r="V208" s="133">
        <v>5</v>
      </c>
      <c r="W208" s="133">
        <v>0</v>
      </c>
      <c r="X208" s="133"/>
      <c r="Y208" s="133">
        <v>2</v>
      </c>
      <c r="Z208" s="133">
        <v>0</v>
      </c>
      <c r="AA208" s="133">
        <v>0</v>
      </c>
      <c r="AB208" s="133">
        <v>0</v>
      </c>
      <c r="AC208" s="133"/>
      <c r="AD208" s="136"/>
      <c r="AE208" s="133">
        <v>0</v>
      </c>
      <c r="AF208" s="133">
        <v>0</v>
      </c>
      <c r="AG208" s="133"/>
      <c r="AH208" s="133">
        <v>0</v>
      </c>
      <c r="AI208" s="133">
        <v>0</v>
      </c>
      <c r="AJ208" s="133">
        <v>0</v>
      </c>
      <c r="AK208" s="133">
        <v>0</v>
      </c>
      <c r="AL208" s="133">
        <v>1</v>
      </c>
      <c r="AM208" s="133">
        <v>0</v>
      </c>
      <c r="AN208" s="133">
        <v>1</v>
      </c>
      <c r="AO208" s="133"/>
      <c r="AP208" s="133">
        <v>1</v>
      </c>
      <c r="AQ208" s="133">
        <v>1</v>
      </c>
      <c r="AR208" s="133">
        <v>0</v>
      </c>
      <c r="AS208" s="133">
        <v>0</v>
      </c>
      <c r="AT208" s="133"/>
      <c r="AU208" s="137"/>
      <c r="AV208" s="138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</row>
    <row r="209" spans="1:63" s="114" customFormat="1" ht="15.75">
      <c r="A209" s="62">
        <v>11</v>
      </c>
      <c r="B209" s="62" t="s">
        <v>32</v>
      </c>
      <c r="C209" s="62" t="s">
        <v>33</v>
      </c>
      <c r="D209" s="62">
        <v>720131</v>
      </c>
      <c r="E209" s="174" t="s">
        <v>65</v>
      </c>
      <c r="F209" s="129">
        <f>J209/G209</f>
        <v>1</v>
      </c>
      <c r="G209" s="128">
        <f t="shared" si="71"/>
        <v>13</v>
      </c>
      <c r="H209" s="128">
        <f t="shared" si="72"/>
        <v>1</v>
      </c>
      <c r="I209" s="128">
        <f t="shared" si="73"/>
        <v>12</v>
      </c>
      <c r="J209" s="130">
        <f>SUM(H209:I209)</f>
        <v>13</v>
      </c>
      <c r="K209" s="131">
        <f t="shared" si="74"/>
        <v>0</v>
      </c>
      <c r="L209" s="141"/>
      <c r="M209" s="141"/>
      <c r="N209" s="132">
        <v>0</v>
      </c>
      <c r="O209" s="133">
        <v>0</v>
      </c>
      <c r="P209" s="133">
        <v>0</v>
      </c>
      <c r="Q209" s="133">
        <v>0</v>
      </c>
      <c r="R209" s="133">
        <v>0</v>
      </c>
      <c r="S209" s="134">
        <v>0</v>
      </c>
      <c r="T209" s="135">
        <v>0</v>
      </c>
      <c r="U209" s="132">
        <v>0</v>
      </c>
      <c r="V209" s="133">
        <v>0</v>
      </c>
      <c r="W209" s="133">
        <v>1</v>
      </c>
      <c r="X209" s="133">
        <v>0</v>
      </c>
      <c r="Y209" s="133">
        <v>0</v>
      </c>
      <c r="Z209" s="133"/>
      <c r="AA209" s="133"/>
      <c r="AB209" s="133">
        <v>0</v>
      </c>
      <c r="AC209" s="133"/>
      <c r="AD209" s="136"/>
      <c r="AE209" s="133">
        <v>0</v>
      </c>
      <c r="AF209" s="133">
        <v>1</v>
      </c>
      <c r="AG209" s="133">
        <v>0</v>
      </c>
      <c r="AH209" s="133">
        <v>1</v>
      </c>
      <c r="AI209" s="133">
        <v>3</v>
      </c>
      <c r="AJ209" s="133">
        <v>0</v>
      </c>
      <c r="AK209" s="133">
        <v>1</v>
      </c>
      <c r="AL209" s="133">
        <v>0</v>
      </c>
      <c r="AM209" s="133">
        <v>4</v>
      </c>
      <c r="AN209" s="133">
        <v>0</v>
      </c>
      <c r="AO209" s="133">
        <v>0</v>
      </c>
      <c r="AP209" s="133">
        <v>1</v>
      </c>
      <c r="AQ209" s="133"/>
      <c r="AR209" s="133"/>
      <c r="AS209" s="133">
        <v>1</v>
      </c>
      <c r="AT209" s="133"/>
      <c r="AU209" s="142"/>
      <c r="AV209" s="143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</row>
    <row r="210" spans="1:63" s="114" customFormat="1" ht="15.75">
      <c r="A210" s="62">
        <v>15</v>
      </c>
      <c r="B210" s="62" t="s">
        <v>213</v>
      </c>
      <c r="C210" s="62" t="s">
        <v>57</v>
      </c>
      <c r="D210" s="62">
        <v>900710</v>
      </c>
      <c r="E210" s="174" t="s">
        <v>65</v>
      </c>
      <c r="F210" s="129">
        <f>J210/G210</f>
        <v>1.1111111111111112</v>
      </c>
      <c r="G210" s="128">
        <f t="shared" si="71"/>
        <v>9</v>
      </c>
      <c r="H210" s="128">
        <f t="shared" si="72"/>
        <v>6</v>
      </c>
      <c r="I210" s="128">
        <f t="shared" si="73"/>
        <v>4</v>
      </c>
      <c r="J210" s="130">
        <f>SUM(H210:I210)</f>
        <v>10</v>
      </c>
      <c r="K210" s="131">
        <f t="shared" si="74"/>
        <v>0</v>
      </c>
      <c r="L210" s="116"/>
      <c r="M210" s="116"/>
      <c r="N210" s="132"/>
      <c r="O210" s="133"/>
      <c r="P210" s="133">
        <v>2</v>
      </c>
      <c r="Q210" s="133"/>
      <c r="R210" s="133">
        <v>0</v>
      </c>
      <c r="S210" s="134"/>
      <c r="T210" s="135">
        <v>0</v>
      </c>
      <c r="U210" s="132"/>
      <c r="V210" s="133">
        <v>0</v>
      </c>
      <c r="W210" s="133">
        <v>0</v>
      </c>
      <c r="X210" s="133">
        <v>2</v>
      </c>
      <c r="Y210" s="133">
        <v>1</v>
      </c>
      <c r="Z210" s="133"/>
      <c r="AA210" s="133">
        <v>1</v>
      </c>
      <c r="AB210" s="133">
        <v>0</v>
      </c>
      <c r="AC210" s="133"/>
      <c r="AD210" s="136"/>
      <c r="AE210" s="133"/>
      <c r="AF210" s="133"/>
      <c r="AG210" s="133">
        <v>2</v>
      </c>
      <c r="AH210" s="133"/>
      <c r="AI210" s="133">
        <v>0</v>
      </c>
      <c r="AJ210" s="133"/>
      <c r="AK210" s="133">
        <v>0</v>
      </c>
      <c r="AL210" s="133"/>
      <c r="AM210" s="133">
        <v>1</v>
      </c>
      <c r="AN210" s="133">
        <v>0</v>
      </c>
      <c r="AO210" s="133">
        <v>0</v>
      </c>
      <c r="AP210" s="133">
        <v>1</v>
      </c>
      <c r="AQ210" s="133"/>
      <c r="AR210" s="133">
        <v>0</v>
      </c>
      <c r="AS210" s="133">
        <v>0</v>
      </c>
      <c r="AT210" s="133"/>
      <c r="AU210" s="137"/>
      <c r="AV210" s="138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</row>
    <row r="211" spans="1:63" s="114" customFormat="1" ht="15.75">
      <c r="A211" s="62">
        <v>17</v>
      </c>
      <c r="B211" s="62" t="s">
        <v>35</v>
      </c>
      <c r="C211" s="62" t="s">
        <v>36</v>
      </c>
      <c r="D211" s="62">
        <v>851217</v>
      </c>
      <c r="E211" s="174" t="s">
        <v>65</v>
      </c>
      <c r="F211" s="129" t="e">
        <f aca="true" t="shared" si="75" ref="F211:F222">J211/G211</f>
        <v>#DIV/0!</v>
      </c>
      <c r="G211" s="128">
        <f t="shared" si="71"/>
        <v>0</v>
      </c>
      <c r="H211" s="128">
        <f t="shared" si="72"/>
        <v>0</v>
      </c>
      <c r="I211" s="128">
        <f t="shared" si="73"/>
        <v>0</v>
      </c>
      <c r="J211" s="130">
        <f aca="true" t="shared" si="76" ref="J211:J222">SUM(H211:I211)</f>
        <v>0</v>
      </c>
      <c r="K211" s="131">
        <f t="shared" si="74"/>
        <v>0</v>
      </c>
      <c r="L211" s="116"/>
      <c r="M211" s="116"/>
      <c r="N211" s="132"/>
      <c r="O211" s="133"/>
      <c r="P211" s="133"/>
      <c r="Q211" s="133"/>
      <c r="R211" s="133"/>
      <c r="S211" s="134"/>
      <c r="T211" s="135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6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7"/>
      <c r="AV211" s="138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</row>
    <row r="212" spans="1:64" s="114" customFormat="1" ht="15.75">
      <c r="A212" s="62">
        <v>20</v>
      </c>
      <c r="B212" s="62" t="s">
        <v>214</v>
      </c>
      <c r="C212" s="62" t="s">
        <v>17</v>
      </c>
      <c r="D212" s="62">
        <v>920514</v>
      </c>
      <c r="E212" s="174" t="s">
        <v>65</v>
      </c>
      <c r="F212" s="129">
        <f t="shared" si="75"/>
        <v>0.6</v>
      </c>
      <c r="G212" s="128">
        <f t="shared" si="71"/>
        <v>10</v>
      </c>
      <c r="H212" s="128">
        <f t="shared" si="72"/>
        <v>2</v>
      </c>
      <c r="I212" s="128">
        <f t="shared" si="73"/>
        <v>4</v>
      </c>
      <c r="J212" s="130">
        <f t="shared" si="76"/>
        <v>6</v>
      </c>
      <c r="K212" s="131">
        <f t="shared" si="74"/>
        <v>0</v>
      </c>
      <c r="L212" s="116"/>
      <c r="M212" s="116"/>
      <c r="N212" s="132">
        <v>0</v>
      </c>
      <c r="O212" s="133"/>
      <c r="P212" s="133"/>
      <c r="Q212" s="133">
        <v>0</v>
      </c>
      <c r="R212" s="133">
        <v>0</v>
      </c>
      <c r="S212" s="134">
        <v>1</v>
      </c>
      <c r="T212" s="135">
        <v>0</v>
      </c>
      <c r="U212" s="132"/>
      <c r="V212" s="133">
        <v>0</v>
      </c>
      <c r="W212" s="133">
        <v>0</v>
      </c>
      <c r="X212" s="133"/>
      <c r="Y212" s="133">
        <v>0</v>
      </c>
      <c r="Z212" s="133"/>
      <c r="AA212" s="133">
        <v>1</v>
      </c>
      <c r="AB212" s="133">
        <v>0</v>
      </c>
      <c r="AC212" s="133"/>
      <c r="AD212" s="136"/>
      <c r="AE212" s="133">
        <v>0</v>
      </c>
      <c r="AF212" s="133"/>
      <c r="AG212" s="133"/>
      <c r="AH212" s="133">
        <v>0</v>
      </c>
      <c r="AI212" s="133">
        <v>1</v>
      </c>
      <c r="AJ212" s="133">
        <v>0</v>
      </c>
      <c r="AK212" s="133">
        <v>0</v>
      </c>
      <c r="AL212" s="133"/>
      <c r="AM212" s="133">
        <v>2</v>
      </c>
      <c r="AN212" s="133">
        <v>1</v>
      </c>
      <c r="AO212" s="133"/>
      <c r="AP212" s="133">
        <v>0</v>
      </c>
      <c r="AQ212" s="133"/>
      <c r="AR212" s="133">
        <v>0</v>
      </c>
      <c r="AS212" s="133">
        <v>0</v>
      </c>
      <c r="AT212" s="133"/>
      <c r="AU212" s="137"/>
      <c r="AV212" s="138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40"/>
    </row>
    <row r="213" spans="1:63" s="37" customFormat="1" ht="15.75">
      <c r="A213" s="62">
        <v>23</v>
      </c>
      <c r="B213" s="62" t="s">
        <v>213</v>
      </c>
      <c r="C213" s="62" t="s">
        <v>81</v>
      </c>
      <c r="D213" s="62">
        <v>930305</v>
      </c>
      <c r="E213" s="174" t="s">
        <v>65</v>
      </c>
      <c r="F213" s="129">
        <f t="shared" si="75"/>
        <v>1</v>
      </c>
      <c r="G213" s="128">
        <f t="shared" si="71"/>
        <v>3</v>
      </c>
      <c r="H213" s="128">
        <f t="shared" si="72"/>
        <v>0</v>
      </c>
      <c r="I213" s="128">
        <f t="shared" si="73"/>
        <v>3</v>
      </c>
      <c r="J213" s="130">
        <f t="shared" si="76"/>
        <v>3</v>
      </c>
      <c r="K213" s="131">
        <f t="shared" si="74"/>
        <v>0</v>
      </c>
      <c r="L213" s="116"/>
      <c r="M213" s="116"/>
      <c r="N213" s="132"/>
      <c r="O213" s="133">
        <v>0</v>
      </c>
      <c r="P213" s="133"/>
      <c r="Q213" s="133"/>
      <c r="R213" s="133"/>
      <c r="S213" s="134"/>
      <c r="T213" s="135"/>
      <c r="U213" s="132"/>
      <c r="V213" s="133"/>
      <c r="W213" s="133">
        <v>0</v>
      </c>
      <c r="X213" s="133">
        <v>0</v>
      </c>
      <c r="Y213" s="133"/>
      <c r="Z213" s="133"/>
      <c r="AA213" s="133"/>
      <c r="AB213" s="133"/>
      <c r="AC213" s="133"/>
      <c r="AD213" s="136"/>
      <c r="AE213" s="133"/>
      <c r="AF213" s="133">
        <v>1</v>
      </c>
      <c r="AG213" s="133"/>
      <c r="AH213" s="133"/>
      <c r="AI213" s="133"/>
      <c r="AJ213" s="133"/>
      <c r="AK213" s="133"/>
      <c r="AL213" s="133"/>
      <c r="AM213" s="133"/>
      <c r="AN213" s="133">
        <v>0</v>
      </c>
      <c r="AO213" s="133">
        <v>2</v>
      </c>
      <c r="AP213" s="133"/>
      <c r="AQ213" s="133"/>
      <c r="AR213" s="133"/>
      <c r="AS213" s="133"/>
      <c r="AT213" s="133"/>
      <c r="AU213" s="137"/>
      <c r="AV213" s="138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</row>
    <row r="214" spans="1:63" s="37" customFormat="1" ht="15.75">
      <c r="A214" s="62">
        <v>25</v>
      </c>
      <c r="B214" s="62" t="s">
        <v>215</v>
      </c>
      <c r="C214" s="62" t="s">
        <v>84</v>
      </c>
      <c r="D214" s="85">
        <v>910426</v>
      </c>
      <c r="E214" s="174" t="s">
        <v>65</v>
      </c>
      <c r="F214" s="129">
        <f t="shared" si="75"/>
        <v>2</v>
      </c>
      <c r="G214" s="128">
        <f t="shared" si="71"/>
        <v>15</v>
      </c>
      <c r="H214" s="128">
        <f t="shared" si="72"/>
        <v>18</v>
      </c>
      <c r="I214" s="128">
        <f t="shared" si="73"/>
        <v>12</v>
      </c>
      <c r="J214" s="130">
        <f t="shared" si="76"/>
        <v>30</v>
      </c>
      <c r="K214" s="131">
        <f t="shared" si="74"/>
        <v>0</v>
      </c>
      <c r="L214" s="116"/>
      <c r="M214" s="116"/>
      <c r="N214" s="132">
        <v>1</v>
      </c>
      <c r="O214" s="133">
        <v>0</v>
      </c>
      <c r="P214" s="133">
        <v>3</v>
      </c>
      <c r="Q214" s="133">
        <v>1</v>
      </c>
      <c r="R214" s="133">
        <v>2</v>
      </c>
      <c r="S214" s="134">
        <v>1</v>
      </c>
      <c r="T214" s="135">
        <v>0</v>
      </c>
      <c r="U214" s="132">
        <v>1</v>
      </c>
      <c r="V214" s="133">
        <v>1</v>
      </c>
      <c r="W214" s="133">
        <v>2</v>
      </c>
      <c r="X214" s="133">
        <v>0</v>
      </c>
      <c r="Y214" s="133">
        <v>0</v>
      </c>
      <c r="Z214" s="133">
        <v>2</v>
      </c>
      <c r="AA214" s="133">
        <v>3</v>
      </c>
      <c r="AB214" s="133">
        <v>1</v>
      </c>
      <c r="AC214" s="133"/>
      <c r="AD214" s="136"/>
      <c r="AE214" s="133">
        <v>1</v>
      </c>
      <c r="AF214" s="133">
        <v>0</v>
      </c>
      <c r="AG214" s="133">
        <v>0</v>
      </c>
      <c r="AH214" s="133">
        <v>1</v>
      </c>
      <c r="AI214" s="133">
        <v>1</v>
      </c>
      <c r="AJ214" s="133">
        <v>2</v>
      </c>
      <c r="AK214" s="133">
        <v>2</v>
      </c>
      <c r="AL214" s="133">
        <v>0</v>
      </c>
      <c r="AM214" s="133">
        <v>3</v>
      </c>
      <c r="AN214" s="133">
        <v>1</v>
      </c>
      <c r="AO214" s="133">
        <v>0</v>
      </c>
      <c r="AP214" s="133">
        <v>0</v>
      </c>
      <c r="AQ214" s="133">
        <v>0</v>
      </c>
      <c r="AR214" s="133">
        <v>1</v>
      </c>
      <c r="AS214" s="133">
        <v>0</v>
      </c>
      <c r="AT214" s="133"/>
      <c r="AU214" s="137"/>
      <c r="AV214" s="138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</row>
    <row r="215" spans="1:63" s="37" customFormat="1" ht="15.75">
      <c r="A215" s="62">
        <v>27</v>
      </c>
      <c r="B215" s="62" t="s">
        <v>38</v>
      </c>
      <c r="C215" s="62" t="s">
        <v>39</v>
      </c>
      <c r="D215" s="62">
        <v>780821</v>
      </c>
      <c r="E215" s="174" t="s">
        <v>65</v>
      </c>
      <c r="F215" s="129">
        <f t="shared" si="75"/>
        <v>1.5714285714285714</v>
      </c>
      <c r="G215" s="128">
        <f t="shared" si="71"/>
        <v>14</v>
      </c>
      <c r="H215" s="128">
        <f t="shared" si="72"/>
        <v>6</v>
      </c>
      <c r="I215" s="128">
        <f t="shared" si="73"/>
        <v>16</v>
      </c>
      <c r="J215" s="130">
        <f t="shared" si="76"/>
        <v>22</v>
      </c>
      <c r="K215" s="131">
        <f t="shared" si="74"/>
        <v>0</v>
      </c>
      <c r="L215" s="116"/>
      <c r="M215" s="116"/>
      <c r="N215" s="132">
        <v>0</v>
      </c>
      <c r="O215" s="133">
        <v>0</v>
      </c>
      <c r="P215" s="133">
        <v>0</v>
      </c>
      <c r="Q215" s="133">
        <v>1</v>
      </c>
      <c r="R215" s="133">
        <v>0</v>
      </c>
      <c r="S215" s="134">
        <v>1</v>
      </c>
      <c r="T215" s="135">
        <v>0</v>
      </c>
      <c r="U215" s="132">
        <v>0</v>
      </c>
      <c r="V215" s="133"/>
      <c r="W215" s="133">
        <v>1</v>
      </c>
      <c r="X215" s="133">
        <v>1</v>
      </c>
      <c r="Y215" s="133">
        <v>0</v>
      </c>
      <c r="Z215" s="133">
        <v>0</v>
      </c>
      <c r="AA215" s="133">
        <v>2</v>
      </c>
      <c r="AB215" s="133">
        <v>0</v>
      </c>
      <c r="AC215" s="133"/>
      <c r="AD215" s="136"/>
      <c r="AE215" s="133">
        <v>2</v>
      </c>
      <c r="AF215" s="133">
        <v>1</v>
      </c>
      <c r="AG215" s="133">
        <v>0</v>
      </c>
      <c r="AH215" s="133">
        <v>1</v>
      </c>
      <c r="AI215" s="133">
        <v>2</v>
      </c>
      <c r="AJ215" s="133">
        <v>2</v>
      </c>
      <c r="AK215" s="133">
        <v>0</v>
      </c>
      <c r="AL215" s="133">
        <v>0</v>
      </c>
      <c r="AM215" s="133"/>
      <c r="AN215" s="133">
        <v>1</v>
      </c>
      <c r="AO215" s="133">
        <v>1</v>
      </c>
      <c r="AP215" s="133">
        <v>3</v>
      </c>
      <c r="AQ215" s="133">
        <v>1</v>
      </c>
      <c r="AR215" s="133">
        <v>2</v>
      </c>
      <c r="AS215" s="133">
        <v>0</v>
      </c>
      <c r="AT215" s="133"/>
      <c r="AU215" s="137"/>
      <c r="AV215" s="138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</row>
    <row r="216" spans="1:64" s="37" customFormat="1" ht="15.75">
      <c r="A216" s="62">
        <v>30</v>
      </c>
      <c r="B216" s="62" t="s">
        <v>40</v>
      </c>
      <c r="C216" s="62" t="s">
        <v>17</v>
      </c>
      <c r="D216" s="62">
        <v>790328</v>
      </c>
      <c r="E216" s="174" t="s">
        <v>65</v>
      </c>
      <c r="F216" s="129" t="e">
        <f t="shared" si="75"/>
        <v>#DIV/0!</v>
      </c>
      <c r="G216" s="128">
        <f t="shared" si="71"/>
        <v>0</v>
      </c>
      <c r="H216" s="128">
        <f t="shared" si="72"/>
        <v>0</v>
      </c>
      <c r="I216" s="128">
        <f t="shared" si="73"/>
        <v>0</v>
      </c>
      <c r="J216" s="130">
        <f t="shared" si="76"/>
        <v>0</v>
      </c>
      <c r="K216" s="131">
        <f t="shared" si="74"/>
        <v>0</v>
      </c>
      <c r="L216" s="116"/>
      <c r="M216" s="116"/>
      <c r="N216" s="132"/>
      <c r="O216" s="133"/>
      <c r="P216" s="133"/>
      <c r="Q216" s="133"/>
      <c r="R216" s="133"/>
      <c r="S216" s="134"/>
      <c r="T216" s="135"/>
      <c r="U216" s="132"/>
      <c r="V216" s="133"/>
      <c r="W216" s="133"/>
      <c r="X216" s="133"/>
      <c r="Y216" s="133"/>
      <c r="Z216" s="133"/>
      <c r="AA216" s="133"/>
      <c r="AB216" s="133"/>
      <c r="AC216" s="133"/>
      <c r="AD216" s="136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7"/>
      <c r="AV216" s="138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14"/>
    </row>
    <row r="217" spans="1:64" s="37" customFormat="1" ht="15.75">
      <c r="A217" s="62">
        <v>33</v>
      </c>
      <c r="B217" s="62" t="s">
        <v>41</v>
      </c>
      <c r="C217" s="62" t="s">
        <v>18</v>
      </c>
      <c r="D217" s="62">
        <v>760806</v>
      </c>
      <c r="E217" s="174" t="s">
        <v>65</v>
      </c>
      <c r="F217" s="129" t="e">
        <f t="shared" si="75"/>
        <v>#DIV/0!</v>
      </c>
      <c r="G217" s="128">
        <f t="shared" si="71"/>
        <v>0</v>
      </c>
      <c r="H217" s="128">
        <f t="shared" si="72"/>
        <v>0</v>
      </c>
      <c r="I217" s="128">
        <f t="shared" si="73"/>
        <v>0</v>
      </c>
      <c r="J217" s="130">
        <f t="shared" si="76"/>
        <v>0</v>
      </c>
      <c r="K217" s="131">
        <f t="shared" si="74"/>
        <v>0</v>
      </c>
      <c r="L217" s="116"/>
      <c r="M217" s="116"/>
      <c r="N217" s="132"/>
      <c r="O217" s="133"/>
      <c r="P217" s="133"/>
      <c r="Q217" s="133"/>
      <c r="R217" s="133"/>
      <c r="S217" s="134"/>
      <c r="T217" s="135"/>
      <c r="U217" s="132"/>
      <c r="V217" s="133"/>
      <c r="W217" s="133"/>
      <c r="X217" s="133"/>
      <c r="Y217" s="133"/>
      <c r="Z217" s="133"/>
      <c r="AA217" s="133"/>
      <c r="AB217" s="133"/>
      <c r="AC217" s="133"/>
      <c r="AD217" s="136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7"/>
      <c r="AV217" s="138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14"/>
    </row>
    <row r="218" spans="1:63" s="114" customFormat="1" ht="15.75">
      <c r="A218" s="62">
        <v>34</v>
      </c>
      <c r="B218" s="62" t="s">
        <v>216</v>
      </c>
      <c r="C218" s="62" t="s">
        <v>23</v>
      </c>
      <c r="D218" s="62">
        <v>920508</v>
      </c>
      <c r="E218" s="174" t="s">
        <v>65</v>
      </c>
      <c r="F218" s="129">
        <f t="shared" si="75"/>
        <v>0.6363636363636364</v>
      </c>
      <c r="G218" s="147">
        <f t="shared" si="71"/>
        <v>11</v>
      </c>
      <c r="H218" s="147">
        <f t="shared" si="72"/>
        <v>1</v>
      </c>
      <c r="I218" s="147">
        <f t="shared" si="73"/>
        <v>6</v>
      </c>
      <c r="J218" s="148">
        <f t="shared" si="76"/>
        <v>7</v>
      </c>
      <c r="K218" s="149">
        <f t="shared" si="74"/>
        <v>0</v>
      </c>
      <c r="L218" s="150"/>
      <c r="M218" s="150"/>
      <c r="N218" s="151"/>
      <c r="O218" s="152"/>
      <c r="P218" s="152">
        <v>0</v>
      </c>
      <c r="Q218" s="152">
        <v>0</v>
      </c>
      <c r="R218" s="152">
        <v>1</v>
      </c>
      <c r="S218" s="153"/>
      <c r="T218" s="135">
        <v>0</v>
      </c>
      <c r="U218" s="151">
        <v>0</v>
      </c>
      <c r="V218" s="152">
        <v>0</v>
      </c>
      <c r="W218" s="152">
        <v>0</v>
      </c>
      <c r="X218" s="152">
        <v>0</v>
      </c>
      <c r="Y218" s="152">
        <v>0</v>
      </c>
      <c r="Z218" s="152"/>
      <c r="AA218" s="152">
        <v>0</v>
      </c>
      <c r="AB218" s="152">
        <v>0</v>
      </c>
      <c r="AC218" s="152"/>
      <c r="AD218" s="136"/>
      <c r="AE218" s="152"/>
      <c r="AF218" s="152"/>
      <c r="AG218" s="152">
        <v>1</v>
      </c>
      <c r="AH218" s="152">
        <v>1</v>
      </c>
      <c r="AI218" s="152">
        <v>0</v>
      </c>
      <c r="AJ218" s="152"/>
      <c r="AK218" s="152">
        <v>0</v>
      </c>
      <c r="AL218" s="152">
        <v>0</v>
      </c>
      <c r="AM218" s="152">
        <v>1</v>
      </c>
      <c r="AN218" s="152">
        <v>0</v>
      </c>
      <c r="AO218" s="152">
        <v>0</v>
      </c>
      <c r="AP218" s="152">
        <v>0</v>
      </c>
      <c r="AQ218" s="152"/>
      <c r="AR218" s="152">
        <v>1</v>
      </c>
      <c r="AS218" s="152">
        <v>2</v>
      </c>
      <c r="AT218" s="152"/>
      <c r="AU218" s="137"/>
      <c r="AV218" s="154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</row>
    <row r="219" spans="1:63" s="114" customFormat="1" ht="15.75">
      <c r="A219" s="62">
        <v>62</v>
      </c>
      <c r="B219" s="62" t="s">
        <v>183</v>
      </c>
      <c r="C219" s="62" t="s">
        <v>29</v>
      </c>
      <c r="D219" s="62"/>
      <c r="E219" s="174" t="s">
        <v>65</v>
      </c>
      <c r="F219" s="129" t="e">
        <f t="shared" si="75"/>
        <v>#DIV/0!</v>
      </c>
      <c r="G219" s="156">
        <f t="shared" si="71"/>
        <v>0</v>
      </c>
      <c r="H219" s="156">
        <f t="shared" si="72"/>
        <v>0</v>
      </c>
      <c r="I219" s="156">
        <f t="shared" si="73"/>
        <v>0</v>
      </c>
      <c r="J219" s="157">
        <f t="shared" si="76"/>
        <v>0</v>
      </c>
      <c r="K219" s="158">
        <f t="shared" si="74"/>
        <v>0</v>
      </c>
      <c r="L219" s="150"/>
      <c r="M219" s="150"/>
      <c r="N219" s="159"/>
      <c r="O219" s="135"/>
      <c r="P219" s="135"/>
      <c r="Q219" s="135"/>
      <c r="R219" s="135"/>
      <c r="S219" s="160"/>
      <c r="T219" s="135"/>
      <c r="U219" s="159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61"/>
      <c r="AV219" s="162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</row>
    <row r="220" spans="1:63" s="114" customFormat="1" ht="15.75">
      <c r="A220" s="62">
        <v>4</v>
      </c>
      <c r="B220" s="62" t="s">
        <v>161</v>
      </c>
      <c r="C220" s="62" t="s">
        <v>18</v>
      </c>
      <c r="D220" s="62">
        <v>661117</v>
      </c>
      <c r="E220" s="174" t="s">
        <v>65</v>
      </c>
      <c r="F220" s="129" t="e">
        <f t="shared" si="75"/>
        <v>#DIV/0!</v>
      </c>
      <c r="G220" s="156">
        <f t="shared" si="71"/>
        <v>0</v>
      </c>
      <c r="H220" s="156">
        <f t="shared" si="72"/>
        <v>0</v>
      </c>
      <c r="I220" s="156">
        <f t="shared" si="73"/>
        <v>0</v>
      </c>
      <c r="J220" s="157">
        <f t="shared" si="76"/>
        <v>0</v>
      </c>
      <c r="K220" s="158">
        <f t="shared" si="74"/>
        <v>0</v>
      </c>
      <c r="L220" s="116"/>
      <c r="M220" s="116"/>
      <c r="N220" s="159"/>
      <c r="O220" s="135"/>
      <c r="P220" s="135"/>
      <c r="Q220" s="135"/>
      <c r="R220" s="135"/>
      <c r="S220" s="160"/>
      <c r="T220" s="135"/>
      <c r="U220" s="159"/>
      <c r="V220" s="135"/>
      <c r="W220" s="135"/>
      <c r="X220" s="135"/>
      <c r="Y220" s="135"/>
      <c r="Z220" s="135"/>
      <c r="AA220" s="135"/>
      <c r="AB220" s="135"/>
      <c r="AC220" s="135"/>
      <c r="AD220" s="164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61"/>
      <c r="AV220" s="162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</row>
    <row r="221" spans="1:64" s="114" customFormat="1" ht="15.75">
      <c r="A221" s="62"/>
      <c r="B221" s="476" t="s">
        <v>425</v>
      </c>
      <c r="C221" s="476" t="s">
        <v>426</v>
      </c>
      <c r="D221" s="62"/>
      <c r="E221" s="174" t="s">
        <v>65</v>
      </c>
      <c r="F221" s="129">
        <f t="shared" si="75"/>
        <v>0.4444444444444444</v>
      </c>
      <c r="G221" s="156">
        <f t="shared" si="71"/>
        <v>9</v>
      </c>
      <c r="H221" s="156">
        <f t="shared" si="72"/>
        <v>3</v>
      </c>
      <c r="I221" s="156">
        <f t="shared" si="73"/>
        <v>1</v>
      </c>
      <c r="J221" s="157">
        <f t="shared" si="76"/>
        <v>4</v>
      </c>
      <c r="K221" s="158">
        <f t="shared" si="74"/>
        <v>0</v>
      </c>
      <c r="L221" s="116"/>
      <c r="M221" s="116"/>
      <c r="N221" s="159">
        <v>0</v>
      </c>
      <c r="O221" s="135">
        <v>1</v>
      </c>
      <c r="P221" s="135"/>
      <c r="Q221" s="135">
        <v>2</v>
      </c>
      <c r="R221" s="135">
        <v>0</v>
      </c>
      <c r="S221" s="160"/>
      <c r="T221" s="135">
        <v>0</v>
      </c>
      <c r="U221" s="159"/>
      <c r="V221" s="135">
        <v>0</v>
      </c>
      <c r="W221" s="135">
        <v>0</v>
      </c>
      <c r="X221" s="135">
        <v>0</v>
      </c>
      <c r="Y221" s="135"/>
      <c r="Z221" s="135">
        <v>0</v>
      </c>
      <c r="AA221" s="135"/>
      <c r="AB221" s="135"/>
      <c r="AC221" s="135"/>
      <c r="AD221" s="164"/>
      <c r="AE221" s="135">
        <v>0</v>
      </c>
      <c r="AF221" s="135">
        <v>0</v>
      </c>
      <c r="AG221" s="135"/>
      <c r="AH221" s="135">
        <v>0</v>
      </c>
      <c r="AI221" s="135">
        <v>0</v>
      </c>
      <c r="AJ221" s="135"/>
      <c r="AK221" s="135">
        <v>0</v>
      </c>
      <c r="AL221" s="135"/>
      <c r="AM221" s="135">
        <v>1</v>
      </c>
      <c r="AN221" s="135">
        <v>0</v>
      </c>
      <c r="AO221" s="135">
        <v>0</v>
      </c>
      <c r="AP221" s="135"/>
      <c r="AQ221" s="135">
        <v>0</v>
      </c>
      <c r="AR221" s="135"/>
      <c r="AS221" s="135"/>
      <c r="AT221" s="135"/>
      <c r="AU221" s="161"/>
      <c r="AV221" s="162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40"/>
    </row>
    <row r="222" spans="1:64" s="140" customFormat="1" ht="15.75">
      <c r="A222" s="178"/>
      <c r="B222" s="695" t="s">
        <v>521</v>
      </c>
      <c r="C222" s="695" t="s">
        <v>70</v>
      </c>
      <c r="D222" s="127"/>
      <c r="E222" s="174" t="s">
        <v>65</v>
      </c>
      <c r="F222" s="129">
        <f t="shared" si="75"/>
        <v>2.5714285714285716</v>
      </c>
      <c r="G222" s="156">
        <f t="shared" si="71"/>
        <v>14</v>
      </c>
      <c r="H222" s="156">
        <f t="shared" si="72"/>
        <v>28</v>
      </c>
      <c r="I222" s="156">
        <f t="shared" si="73"/>
        <v>8</v>
      </c>
      <c r="J222" s="157">
        <f t="shared" si="76"/>
        <v>36</v>
      </c>
      <c r="K222" s="158">
        <f t="shared" si="74"/>
        <v>0</v>
      </c>
      <c r="L222" s="116"/>
      <c r="M222" s="116"/>
      <c r="N222" s="159">
        <v>2</v>
      </c>
      <c r="O222" s="135">
        <v>1</v>
      </c>
      <c r="P222" s="135">
        <v>1</v>
      </c>
      <c r="Q222" s="135"/>
      <c r="R222" s="135">
        <v>3</v>
      </c>
      <c r="S222" s="160">
        <v>2</v>
      </c>
      <c r="T222" s="135">
        <v>2</v>
      </c>
      <c r="U222" s="159">
        <v>1</v>
      </c>
      <c r="V222" s="135">
        <v>6</v>
      </c>
      <c r="W222" s="135">
        <v>2</v>
      </c>
      <c r="X222" s="135">
        <v>2</v>
      </c>
      <c r="Y222" s="135">
        <v>0</v>
      </c>
      <c r="Z222" s="135">
        <v>1</v>
      </c>
      <c r="AA222" s="135">
        <v>2</v>
      </c>
      <c r="AB222" s="135">
        <v>3</v>
      </c>
      <c r="AC222" s="135"/>
      <c r="AD222" s="164"/>
      <c r="AE222" s="135">
        <v>1</v>
      </c>
      <c r="AF222" s="135">
        <v>0</v>
      </c>
      <c r="AG222" s="135">
        <v>1</v>
      </c>
      <c r="AH222" s="135"/>
      <c r="AI222" s="135">
        <v>1</v>
      </c>
      <c r="AJ222" s="135">
        <v>0</v>
      </c>
      <c r="AK222" s="135">
        <v>0</v>
      </c>
      <c r="AL222" s="135">
        <v>0</v>
      </c>
      <c r="AM222" s="135">
        <v>0</v>
      </c>
      <c r="AN222" s="135">
        <v>1</v>
      </c>
      <c r="AO222" s="135">
        <v>1</v>
      </c>
      <c r="AP222" s="135">
        <v>1</v>
      </c>
      <c r="AQ222" s="135">
        <v>0</v>
      </c>
      <c r="AR222" s="135">
        <v>2</v>
      </c>
      <c r="AS222" s="135">
        <v>0</v>
      </c>
      <c r="AT222" s="135"/>
      <c r="AU222" s="161"/>
      <c r="AV222" s="162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14"/>
    </row>
    <row r="223" spans="1:63" s="114" customFormat="1" ht="15.75">
      <c r="A223" s="178"/>
      <c r="B223" s="167"/>
      <c r="C223" s="167"/>
      <c r="D223" s="166"/>
      <c r="E223" s="156"/>
      <c r="F223" s="129" t="e">
        <f>J223/G223</f>
        <v>#DIV/0!</v>
      </c>
      <c r="G223" s="156">
        <f t="shared" si="71"/>
        <v>0</v>
      </c>
      <c r="H223" s="156">
        <f t="shared" si="72"/>
        <v>0</v>
      </c>
      <c r="I223" s="156">
        <f t="shared" si="73"/>
        <v>0</v>
      </c>
      <c r="J223" s="157">
        <f>SUM(H223:I223)</f>
        <v>0</v>
      </c>
      <c r="K223" s="158">
        <f t="shared" si="74"/>
        <v>0</v>
      </c>
      <c r="L223" s="116"/>
      <c r="M223" s="116"/>
      <c r="N223" s="159"/>
      <c r="O223" s="135"/>
      <c r="P223" s="135"/>
      <c r="Q223" s="135"/>
      <c r="R223" s="135"/>
      <c r="S223" s="160"/>
      <c r="T223" s="135"/>
      <c r="U223" s="159"/>
      <c r="V223" s="135"/>
      <c r="W223" s="135"/>
      <c r="X223" s="135"/>
      <c r="Y223" s="135"/>
      <c r="Z223" s="135"/>
      <c r="AA223" s="135"/>
      <c r="AB223" s="135"/>
      <c r="AC223" s="135"/>
      <c r="AD223" s="164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61"/>
      <c r="AV223" s="162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</row>
    <row r="224" spans="1:63" s="114" customFormat="1" ht="15.75">
      <c r="A224" s="178"/>
      <c r="B224" s="198" t="s">
        <v>516</v>
      </c>
      <c r="C224" s="198" t="s">
        <v>66</v>
      </c>
      <c r="D224" s="165"/>
      <c r="E224" s="156" t="s">
        <v>427</v>
      </c>
      <c r="F224" s="129">
        <f>J224/G224</f>
        <v>4.4</v>
      </c>
      <c r="G224" s="156">
        <f t="shared" si="71"/>
        <v>5</v>
      </c>
      <c r="H224" s="156">
        <f t="shared" si="72"/>
        <v>22</v>
      </c>
      <c r="I224" s="156">
        <f t="shared" si="73"/>
        <v>2</v>
      </c>
      <c r="J224" s="157">
        <f>H224</f>
        <v>22</v>
      </c>
      <c r="K224" s="158">
        <f t="shared" si="74"/>
        <v>0</v>
      </c>
      <c r="L224" s="150"/>
      <c r="M224" s="150"/>
      <c r="N224" s="159"/>
      <c r="O224" s="135"/>
      <c r="P224" s="135"/>
      <c r="Q224" s="135"/>
      <c r="R224" s="135">
        <v>1</v>
      </c>
      <c r="S224" s="160">
        <v>1</v>
      </c>
      <c r="T224" s="135"/>
      <c r="U224" s="159">
        <v>11</v>
      </c>
      <c r="V224" s="135">
        <v>6</v>
      </c>
      <c r="W224" s="135">
        <v>3</v>
      </c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>
        <v>1</v>
      </c>
      <c r="AN224" s="135">
        <v>1</v>
      </c>
      <c r="AO224" s="135"/>
      <c r="AP224" s="135"/>
      <c r="AQ224" s="135"/>
      <c r="AR224" s="135"/>
      <c r="AS224" s="135"/>
      <c r="AT224" s="135"/>
      <c r="AU224" s="161"/>
      <c r="AV224" s="162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</row>
    <row r="225" spans="1:63" s="114" customFormat="1" ht="15.75">
      <c r="A225" s="178"/>
      <c r="B225" s="198" t="s">
        <v>392</v>
      </c>
      <c r="C225" s="198" t="s">
        <v>29</v>
      </c>
      <c r="D225" s="165"/>
      <c r="E225" s="156" t="s">
        <v>427</v>
      </c>
      <c r="F225" s="129">
        <f>J225/G225</f>
        <v>5.6</v>
      </c>
      <c r="G225" s="156">
        <f t="shared" si="71"/>
        <v>10</v>
      </c>
      <c r="H225" s="156">
        <f t="shared" si="72"/>
        <v>56</v>
      </c>
      <c r="I225" s="156">
        <f t="shared" si="73"/>
        <v>0</v>
      </c>
      <c r="J225" s="157">
        <f>SUM(H225:I225)</f>
        <v>56</v>
      </c>
      <c r="K225" s="158">
        <f t="shared" si="74"/>
        <v>0</v>
      </c>
      <c r="L225" s="150"/>
      <c r="M225" s="150"/>
      <c r="N225" s="159">
        <v>6</v>
      </c>
      <c r="O225" s="135">
        <v>4</v>
      </c>
      <c r="P225" s="135">
        <v>6</v>
      </c>
      <c r="Q225" s="135">
        <v>10</v>
      </c>
      <c r="R225" s="135"/>
      <c r="S225" s="160"/>
      <c r="T225" s="135">
        <v>6</v>
      </c>
      <c r="U225" s="159"/>
      <c r="V225" s="135"/>
      <c r="W225" s="135"/>
      <c r="X225" s="135">
        <v>5</v>
      </c>
      <c r="Y225" s="135">
        <v>8</v>
      </c>
      <c r="Z225" s="135">
        <v>8</v>
      </c>
      <c r="AA225" s="135">
        <v>1</v>
      </c>
      <c r="AB225" s="135">
        <v>2</v>
      </c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61"/>
      <c r="AV225" s="162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</row>
    <row r="226" spans="1:55" s="114" customFormat="1" ht="15.75">
      <c r="A226" s="410" t="s">
        <v>368</v>
      </c>
      <c r="B226" s="114">
        <v>12</v>
      </c>
      <c r="D226" s="115"/>
      <c r="E226" s="116"/>
      <c r="F226" s="117"/>
      <c r="Q226" s="114" t="s">
        <v>7</v>
      </c>
      <c r="R226" s="114" t="s">
        <v>109</v>
      </c>
      <c r="S226" s="114" t="s">
        <v>110</v>
      </c>
      <c r="T226" s="114" t="s">
        <v>111</v>
      </c>
      <c r="AD226" s="116"/>
      <c r="AE226" s="116"/>
      <c r="AF226" s="116"/>
      <c r="AG226" s="116"/>
      <c r="AH226" s="116"/>
      <c r="AI226" s="116"/>
      <c r="AJ226" s="116" t="s">
        <v>12</v>
      </c>
      <c r="AK226" s="116" t="s">
        <v>112</v>
      </c>
      <c r="AL226" s="116" t="s">
        <v>113</v>
      </c>
      <c r="AM226" s="116" t="s">
        <v>112</v>
      </c>
      <c r="AN226" s="116" t="s">
        <v>114</v>
      </c>
      <c r="AO226" s="118" t="s">
        <v>115</v>
      </c>
      <c r="AP226" s="118" t="s">
        <v>116</v>
      </c>
      <c r="AQ226" s="118" t="s">
        <v>117</v>
      </c>
      <c r="AR226" s="118" t="s">
        <v>115</v>
      </c>
      <c r="AS226" s="118"/>
      <c r="AT226" s="118"/>
      <c r="AX226" s="114" t="s">
        <v>118</v>
      </c>
      <c r="AY226" s="114" t="s">
        <v>119</v>
      </c>
      <c r="AZ226" s="114" t="s">
        <v>115</v>
      </c>
      <c r="BA226" s="114" t="s">
        <v>112</v>
      </c>
      <c r="BB226" s="114" t="s">
        <v>114</v>
      </c>
      <c r="BC226" s="114" t="s">
        <v>111</v>
      </c>
    </row>
    <row r="227" spans="1:63" s="114" customFormat="1" ht="15">
      <c r="A227" s="414"/>
      <c r="B227" s="172" t="s">
        <v>46</v>
      </c>
      <c r="C227" s="172" t="s">
        <v>47</v>
      </c>
      <c r="D227" s="173" t="s">
        <v>120</v>
      </c>
      <c r="E227" s="121" t="s">
        <v>121</v>
      </c>
      <c r="F227" s="122" t="s">
        <v>129</v>
      </c>
      <c r="G227" s="121" t="s">
        <v>122</v>
      </c>
      <c r="H227" s="121" t="s">
        <v>123</v>
      </c>
      <c r="I227" s="123" t="s">
        <v>124</v>
      </c>
      <c r="J227" s="126" t="s">
        <v>141</v>
      </c>
      <c r="K227" s="126" t="s">
        <v>125</v>
      </c>
      <c r="L227" s="124"/>
      <c r="M227" s="124"/>
      <c r="N227" s="126">
        <v>1</v>
      </c>
      <c r="O227" s="125">
        <v>2</v>
      </c>
      <c r="P227" s="121">
        <v>3</v>
      </c>
      <c r="Q227" s="121">
        <v>4</v>
      </c>
      <c r="R227" s="121">
        <v>5</v>
      </c>
      <c r="S227" s="123">
        <v>6</v>
      </c>
      <c r="T227" s="126">
        <v>7</v>
      </c>
      <c r="U227" s="125">
        <v>8</v>
      </c>
      <c r="V227" s="121">
        <v>9</v>
      </c>
      <c r="W227" s="121">
        <v>10</v>
      </c>
      <c r="X227" s="121">
        <v>11</v>
      </c>
      <c r="Y227" s="121">
        <v>12</v>
      </c>
      <c r="Z227" s="121">
        <v>13</v>
      </c>
      <c r="AA227" s="121">
        <v>14</v>
      </c>
      <c r="AB227" s="121">
        <v>15</v>
      </c>
      <c r="AC227" s="121">
        <v>16</v>
      </c>
      <c r="AD227" s="116"/>
      <c r="AE227" s="175">
        <v>1</v>
      </c>
      <c r="AF227" s="121">
        <v>2</v>
      </c>
      <c r="AG227" s="121">
        <v>3</v>
      </c>
      <c r="AH227" s="121">
        <v>4</v>
      </c>
      <c r="AI227" s="121">
        <v>5</v>
      </c>
      <c r="AJ227" s="121">
        <v>6</v>
      </c>
      <c r="AK227" s="121">
        <v>7</v>
      </c>
      <c r="AL227" s="121">
        <v>8</v>
      </c>
      <c r="AM227" s="121">
        <v>9</v>
      </c>
      <c r="AN227" s="121">
        <v>10</v>
      </c>
      <c r="AO227" s="121">
        <v>11</v>
      </c>
      <c r="AP227" s="121">
        <v>12</v>
      </c>
      <c r="AQ227" s="121">
        <v>13</v>
      </c>
      <c r="AR227" s="121">
        <v>14</v>
      </c>
      <c r="AS227" s="121">
        <v>15</v>
      </c>
      <c r="AT227" s="121">
        <v>16</v>
      </c>
      <c r="AV227" s="121">
        <v>1</v>
      </c>
      <c r="AW227" s="121">
        <v>2</v>
      </c>
      <c r="AX227" s="121">
        <v>3</v>
      </c>
      <c r="AY227" s="121">
        <v>4</v>
      </c>
      <c r="AZ227" s="121">
        <v>5</v>
      </c>
      <c r="BA227" s="121">
        <v>6</v>
      </c>
      <c r="BB227" s="121">
        <v>7</v>
      </c>
      <c r="BC227" s="121">
        <v>8</v>
      </c>
      <c r="BD227" s="121">
        <v>9</v>
      </c>
      <c r="BE227" s="121">
        <v>10</v>
      </c>
      <c r="BF227" s="121">
        <v>11</v>
      </c>
      <c r="BG227" s="121">
        <v>12</v>
      </c>
      <c r="BH227" s="121">
        <v>13</v>
      </c>
      <c r="BI227" s="121">
        <v>14</v>
      </c>
      <c r="BJ227" s="121">
        <v>15</v>
      </c>
      <c r="BK227" s="121">
        <v>16</v>
      </c>
    </row>
    <row r="228" spans="1:67" s="114" customFormat="1" ht="15.75">
      <c r="A228" s="281">
        <v>19</v>
      </c>
      <c r="B228" s="30" t="s">
        <v>19</v>
      </c>
      <c r="C228" s="30" t="s">
        <v>20</v>
      </c>
      <c r="D228" s="30">
        <v>831307</v>
      </c>
      <c r="E228" s="174" t="s">
        <v>419</v>
      </c>
      <c r="F228" s="129">
        <f aca="true" t="shared" si="77" ref="F228:F233">J228/G228</f>
        <v>0.6428571428571429</v>
      </c>
      <c r="G228" s="128">
        <f aca="true" t="shared" si="78" ref="G228:G247">COUNT(N228:AC228)</f>
        <v>14</v>
      </c>
      <c r="H228" s="128">
        <f aca="true" t="shared" si="79" ref="H228:H247">SUM(N228:AC228)</f>
        <v>2</v>
      </c>
      <c r="I228" s="131">
        <f aca="true" t="shared" si="80" ref="I228:I247">SUM(AE228:AT228)</f>
        <v>7</v>
      </c>
      <c r="J228" s="157">
        <f aca="true" t="shared" si="81" ref="J228:J233">SUM(H228:I228)</f>
        <v>9</v>
      </c>
      <c r="K228" s="156">
        <f aca="true" t="shared" si="82" ref="K228:K247">SUM(AV228:BK228)</f>
        <v>0</v>
      </c>
      <c r="L228" s="116"/>
      <c r="M228" s="116"/>
      <c r="N228" s="392">
        <v>1</v>
      </c>
      <c r="O228" s="390">
        <v>0</v>
      </c>
      <c r="P228" s="389">
        <v>0</v>
      </c>
      <c r="Q228" s="389">
        <v>0</v>
      </c>
      <c r="R228" s="389">
        <v>1</v>
      </c>
      <c r="S228" s="391">
        <v>0</v>
      </c>
      <c r="T228" s="392">
        <v>0</v>
      </c>
      <c r="U228" s="390">
        <v>0</v>
      </c>
      <c r="V228" s="389">
        <v>0</v>
      </c>
      <c r="W228" s="389">
        <v>0</v>
      </c>
      <c r="X228" s="389">
        <v>0</v>
      </c>
      <c r="Y228" s="389">
        <v>0</v>
      </c>
      <c r="Z228" s="389">
        <v>0</v>
      </c>
      <c r="AA228" s="389">
        <v>0</v>
      </c>
      <c r="AB228" s="389"/>
      <c r="AC228" s="389"/>
      <c r="AD228" s="393"/>
      <c r="AE228" s="392">
        <v>0</v>
      </c>
      <c r="AF228" s="390">
        <v>0</v>
      </c>
      <c r="AG228" s="389">
        <v>0</v>
      </c>
      <c r="AH228" s="389">
        <v>1</v>
      </c>
      <c r="AI228" s="389">
        <v>2</v>
      </c>
      <c r="AJ228" s="389">
        <v>0</v>
      </c>
      <c r="AK228" s="389">
        <v>3</v>
      </c>
      <c r="AL228" s="389">
        <v>0</v>
      </c>
      <c r="AM228" s="389">
        <v>1</v>
      </c>
      <c r="AN228" s="389">
        <v>0</v>
      </c>
      <c r="AO228" s="389">
        <v>0</v>
      </c>
      <c r="AP228" s="389">
        <v>0</v>
      </c>
      <c r="AQ228" s="389">
        <v>0</v>
      </c>
      <c r="AR228" s="389">
        <v>0</v>
      </c>
      <c r="AS228" s="389"/>
      <c r="AT228" s="389"/>
      <c r="AU228" s="394"/>
      <c r="AV228" s="395"/>
      <c r="AW228" s="395"/>
      <c r="AX228" s="395"/>
      <c r="AY228" s="395"/>
      <c r="AZ228" s="395"/>
      <c r="BA228" s="395"/>
      <c r="BB228" s="395"/>
      <c r="BC228" s="395"/>
      <c r="BD228" s="395"/>
      <c r="BE228" s="395"/>
      <c r="BF228" s="395"/>
      <c r="BG228" s="395"/>
      <c r="BH228" s="395"/>
      <c r="BI228" s="395"/>
      <c r="BJ228" s="395"/>
      <c r="BK228" s="395"/>
      <c r="BL228" s="394"/>
      <c r="BM228" s="394"/>
      <c r="BN228" s="394"/>
      <c r="BO228" s="394"/>
    </row>
    <row r="229" spans="1:67" s="114" customFormat="1" ht="15.75">
      <c r="A229" s="281">
        <v>74</v>
      </c>
      <c r="B229" s="30" t="s">
        <v>21</v>
      </c>
      <c r="C229" s="30" t="s">
        <v>22</v>
      </c>
      <c r="D229" s="30">
        <v>741220</v>
      </c>
      <c r="E229" s="174" t="s">
        <v>419</v>
      </c>
      <c r="F229" s="129">
        <f t="shared" si="77"/>
        <v>1.2</v>
      </c>
      <c r="G229" s="128">
        <f t="shared" si="78"/>
        <v>10</v>
      </c>
      <c r="H229" s="128">
        <f t="shared" si="79"/>
        <v>8</v>
      </c>
      <c r="I229" s="131">
        <f t="shared" si="80"/>
        <v>4</v>
      </c>
      <c r="J229" s="157">
        <f t="shared" si="81"/>
        <v>12</v>
      </c>
      <c r="K229" s="156">
        <f t="shared" si="82"/>
        <v>0</v>
      </c>
      <c r="L229" s="116"/>
      <c r="M229" s="116"/>
      <c r="N229" s="392">
        <v>1</v>
      </c>
      <c r="O229" s="390">
        <v>1</v>
      </c>
      <c r="P229" s="389">
        <v>2</v>
      </c>
      <c r="Q229" s="389">
        <v>0</v>
      </c>
      <c r="R229" s="389">
        <v>0</v>
      </c>
      <c r="S229" s="391"/>
      <c r="T229" s="392"/>
      <c r="U229" s="390"/>
      <c r="V229" s="389">
        <v>0</v>
      </c>
      <c r="W229" s="389"/>
      <c r="X229" s="389">
        <v>2</v>
      </c>
      <c r="Y229" s="389">
        <v>2</v>
      </c>
      <c r="Z229" s="389">
        <v>0</v>
      </c>
      <c r="AA229" s="389">
        <v>0</v>
      </c>
      <c r="AB229" s="389"/>
      <c r="AC229" s="389"/>
      <c r="AD229" s="393"/>
      <c r="AE229" s="392">
        <v>1</v>
      </c>
      <c r="AF229" s="390">
        <v>0</v>
      </c>
      <c r="AG229" s="389">
        <v>2</v>
      </c>
      <c r="AH229" s="389">
        <v>0</v>
      </c>
      <c r="AI229" s="389">
        <v>0</v>
      </c>
      <c r="AJ229" s="389"/>
      <c r="AK229" s="389"/>
      <c r="AL229" s="389"/>
      <c r="AM229" s="389">
        <v>0</v>
      </c>
      <c r="AN229" s="389"/>
      <c r="AO229" s="389">
        <v>0</v>
      </c>
      <c r="AP229" s="389">
        <v>1</v>
      </c>
      <c r="AQ229" s="389">
        <v>0</v>
      </c>
      <c r="AR229" s="389">
        <v>0</v>
      </c>
      <c r="AS229" s="389"/>
      <c r="AT229" s="389"/>
      <c r="AU229" s="394"/>
      <c r="AV229" s="395"/>
      <c r="AW229" s="395"/>
      <c r="AX229" s="395"/>
      <c r="AY229" s="395"/>
      <c r="AZ229" s="395"/>
      <c r="BA229" s="395"/>
      <c r="BB229" s="395"/>
      <c r="BC229" s="395"/>
      <c r="BD229" s="395"/>
      <c r="BE229" s="395"/>
      <c r="BF229" s="395"/>
      <c r="BG229" s="395"/>
      <c r="BH229" s="395"/>
      <c r="BI229" s="395"/>
      <c r="BJ229" s="395"/>
      <c r="BK229" s="395"/>
      <c r="BL229" s="394"/>
      <c r="BM229" s="394"/>
      <c r="BN229" s="394"/>
      <c r="BO229" s="394"/>
    </row>
    <row r="230" spans="1:67" s="114" customFormat="1" ht="15.75">
      <c r="A230" s="281">
        <v>77</v>
      </c>
      <c r="B230" s="30" t="s">
        <v>250</v>
      </c>
      <c r="C230" s="30" t="s">
        <v>39</v>
      </c>
      <c r="D230" s="30">
        <v>770107</v>
      </c>
      <c r="E230" s="174" t="s">
        <v>419</v>
      </c>
      <c r="F230" s="129">
        <f t="shared" si="77"/>
        <v>1.6923076923076923</v>
      </c>
      <c r="G230" s="128">
        <f t="shared" si="78"/>
        <v>13</v>
      </c>
      <c r="H230" s="128">
        <f t="shared" si="79"/>
        <v>17</v>
      </c>
      <c r="I230" s="131">
        <f t="shared" si="80"/>
        <v>5</v>
      </c>
      <c r="J230" s="157">
        <f t="shared" si="81"/>
        <v>22</v>
      </c>
      <c r="K230" s="156">
        <f t="shared" si="82"/>
        <v>0</v>
      </c>
      <c r="L230" s="116"/>
      <c r="M230" s="116"/>
      <c r="N230" s="392">
        <v>2</v>
      </c>
      <c r="O230" s="390">
        <v>1</v>
      </c>
      <c r="P230" s="389">
        <v>2</v>
      </c>
      <c r="Q230" s="389">
        <v>3</v>
      </c>
      <c r="R230" s="389"/>
      <c r="S230" s="391">
        <v>0</v>
      </c>
      <c r="T230" s="392">
        <v>3</v>
      </c>
      <c r="U230" s="390">
        <v>0</v>
      </c>
      <c r="V230" s="389">
        <v>1</v>
      </c>
      <c r="W230" s="389">
        <v>1</v>
      </c>
      <c r="X230" s="389">
        <v>1</v>
      </c>
      <c r="Y230" s="389">
        <v>2</v>
      </c>
      <c r="Z230" s="389">
        <v>1</v>
      </c>
      <c r="AA230" s="389">
        <v>0</v>
      </c>
      <c r="AB230" s="389"/>
      <c r="AC230" s="389"/>
      <c r="AD230" s="393"/>
      <c r="AE230" s="392">
        <v>0</v>
      </c>
      <c r="AF230" s="390">
        <v>1</v>
      </c>
      <c r="AG230" s="389">
        <v>0</v>
      </c>
      <c r="AH230" s="389">
        <v>1</v>
      </c>
      <c r="AI230" s="389"/>
      <c r="AJ230" s="389">
        <v>1</v>
      </c>
      <c r="AK230" s="389">
        <v>0</v>
      </c>
      <c r="AL230" s="389">
        <v>0</v>
      </c>
      <c r="AM230" s="389">
        <v>1</v>
      </c>
      <c r="AN230" s="389">
        <v>0</v>
      </c>
      <c r="AO230" s="389">
        <v>1</v>
      </c>
      <c r="AP230" s="389">
        <v>0</v>
      </c>
      <c r="AQ230" s="389">
        <v>0</v>
      </c>
      <c r="AR230" s="389">
        <v>0</v>
      </c>
      <c r="AS230" s="389"/>
      <c r="AT230" s="389"/>
      <c r="AU230" s="394"/>
      <c r="AV230" s="395"/>
      <c r="AW230" s="395"/>
      <c r="AX230" s="395"/>
      <c r="AY230" s="395"/>
      <c r="AZ230" s="395"/>
      <c r="BA230" s="395"/>
      <c r="BB230" s="395"/>
      <c r="BC230" s="395"/>
      <c r="BD230" s="395"/>
      <c r="BE230" s="395"/>
      <c r="BF230" s="395"/>
      <c r="BG230" s="395"/>
      <c r="BH230" s="395"/>
      <c r="BI230" s="395"/>
      <c r="BJ230" s="395"/>
      <c r="BK230" s="395"/>
      <c r="BL230" s="396"/>
      <c r="BM230" s="394"/>
      <c r="BN230" s="394"/>
      <c r="BO230" s="394"/>
    </row>
    <row r="231" spans="1:67" s="37" customFormat="1" ht="15.75">
      <c r="A231" s="281">
        <v>16</v>
      </c>
      <c r="B231" s="30" t="s">
        <v>143</v>
      </c>
      <c r="C231" s="30" t="s">
        <v>76</v>
      </c>
      <c r="D231" s="283">
        <v>831221</v>
      </c>
      <c r="E231" s="174" t="s">
        <v>419</v>
      </c>
      <c r="F231" s="129">
        <f t="shared" si="77"/>
        <v>0.46153846153846156</v>
      </c>
      <c r="G231" s="128">
        <f t="shared" si="78"/>
        <v>13</v>
      </c>
      <c r="H231" s="128">
        <f t="shared" si="79"/>
        <v>4</v>
      </c>
      <c r="I231" s="131">
        <f t="shared" si="80"/>
        <v>2</v>
      </c>
      <c r="J231" s="157">
        <f t="shared" si="81"/>
        <v>6</v>
      </c>
      <c r="K231" s="156">
        <f t="shared" si="82"/>
        <v>0</v>
      </c>
      <c r="L231" s="116"/>
      <c r="M231" s="116"/>
      <c r="N231" s="392">
        <v>0</v>
      </c>
      <c r="O231" s="390">
        <v>0</v>
      </c>
      <c r="P231" s="389">
        <v>1</v>
      </c>
      <c r="Q231" s="389">
        <v>0</v>
      </c>
      <c r="R231" s="389">
        <v>0</v>
      </c>
      <c r="S231" s="391">
        <v>0</v>
      </c>
      <c r="T231" s="392">
        <v>0</v>
      </c>
      <c r="U231" s="390">
        <v>0</v>
      </c>
      <c r="V231" s="389">
        <v>3</v>
      </c>
      <c r="W231" s="389"/>
      <c r="X231" s="389">
        <v>0</v>
      </c>
      <c r="Y231" s="389">
        <v>0</v>
      </c>
      <c r="Z231" s="389">
        <v>0</v>
      </c>
      <c r="AA231" s="389">
        <v>0</v>
      </c>
      <c r="AB231" s="389"/>
      <c r="AC231" s="389"/>
      <c r="AD231" s="393"/>
      <c r="AE231" s="392">
        <v>0</v>
      </c>
      <c r="AF231" s="390">
        <v>0</v>
      </c>
      <c r="AG231" s="389">
        <v>0</v>
      </c>
      <c r="AH231" s="389">
        <v>0</v>
      </c>
      <c r="AI231" s="389">
        <v>0</v>
      </c>
      <c r="AJ231" s="389">
        <v>0</v>
      </c>
      <c r="AK231" s="389">
        <v>0</v>
      </c>
      <c r="AL231" s="389">
        <v>0</v>
      </c>
      <c r="AM231" s="389">
        <v>1</v>
      </c>
      <c r="AN231" s="389"/>
      <c r="AO231" s="389">
        <v>0</v>
      </c>
      <c r="AP231" s="389">
        <v>1</v>
      </c>
      <c r="AQ231" s="389">
        <v>0</v>
      </c>
      <c r="AR231" s="389">
        <v>0</v>
      </c>
      <c r="AS231" s="389"/>
      <c r="AT231" s="389"/>
      <c r="AU231" s="394"/>
      <c r="AV231" s="395"/>
      <c r="AW231" s="395"/>
      <c r="AX231" s="395"/>
      <c r="AY231" s="395"/>
      <c r="AZ231" s="395"/>
      <c r="BA231" s="395"/>
      <c r="BB231" s="395"/>
      <c r="BC231" s="395"/>
      <c r="BD231" s="395"/>
      <c r="BE231" s="395"/>
      <c r="BF231" s="395"/>
      <c r="BG231" s="395"/>
      <c r="BH231" s="395"/>
      <c r="BI231" s="395"/>
      <c r="BJ231" s="395"/>
      <c r="BK231" s="395"/>
      <c r="BL231" s="408"/>
      <c r="BM231" s="408"/>
      <c r="BN231" s="408"/>
      <c r="BO231" s="408"/>
    </row>
    <row r="232" spans="1:67" s="37" customFormat="1" ht="15.75">
      <c r="A232" s="281">
        <v>40</v>
      </c>
      <c r="B232" s="30" t="s">
        <v>177</v>
      </c>
      <c r="C232" s="30" t="s">
        <v>16</v>
      </c>
      <c r="D232" s="30">
        <v>830418</v>
      </c>
      <c r="E232" s="174" t="s">
        <v>419</v>
      </c>
      <c r="F232" s="129">
        <f t="shared" si="77"/>
        <v>0.5</v>
      </c>
      <c r="G232" s="128">
        <f t="shared" si="78"/>
        <v>10</v>
      </c>
      <c r="H232" s="128">
        <f t="shared" si="79"/>
        <v>2</v>
      </c>
      <c r="I232" s="131">
        <f t="shared" si="80"/>
        <v>3</v>
      </c>
      <c r="J232" s="157">
        <f t="shared" si="81"/>
        <v>5</v>
      </c>
      <c r="K232" s="156">
        <f t="shared" si="82"/>
        <v>0</v>
      </c>
      <c r="L232" s="141"/>
      <c r="M232" s="141"/>
      <c r="N232" s="392">
        <v>0</v>
      </c>
      <c r="O232" s="390">
        <v>0</v>
      </c>
      <c r="P232" s="389">
        <v>1</v>
      </c>
      <c r="Q232" s="389">
        <v>0</v>
      </c>
      <c r="R232" s="389">
        <v>0</v>
      </c>
      <c r="S232" s="391">
        <v>0</v>
      </c>
      <c r="T232" s="392">
        <v>0</v>
      </c>
      <c r="U232" s="390">
        <v>0</v>
      </c>
      <c r="V232" s="389"/>
      <c r="W232" s="389"/>
      <c r="X232" s="389"/>
      <c r="Y232" s="389">
        <v>1</v>
      </c>
      <c r="Z232" s="389">
        <v>0</v>
      </c>
      <c r="AA232" s="389"/>
      <c r="AB232" s="389"/>
      <c r="AC232" s="389"/>
      <c r="AD232" s="393"/>
      <c r="AE232" s="392">
        <v>1</v>
      </c>
      <c r="AF232" s="390">
        <v>0</v>
      </c>
      <c r="AG232" s="389">
        <v>0</v>
      </c>
      <c r="AH232" s="389">
        <v>0</v>
      </c>
      <c r="AI232" s="389">
        <v>1</v>
      </c>
      <c r="AJ232" s="389">
        <v>0</v>
      </c>
      <c r="AK232" s="389">
        <v>0</v>
      </c>
      <c r="AL232" s="389">
        <v>1</v>
      </c>
      <c r="AM232" s="389"/>
      <c r="AN232" s="389"/>
      <c r="AO232" s="389"/>
      <c r="AP232" s="389">
        <v>0</v>
      </c>
      <c r="AQ232" s="389">
        <v>0</v>
      </c>
      <c r="AR232" s="389"/>
      <c r="AS232" s="389"/>
      <c r="AT232" s="389"/>
      <c r="AU232" s="396"/>
      <c r="AV232" s="397"/>
      <c r="AW232" s="397"/>
      <c r="AX232" s="397"/>
      <c r="AY232" s="397"/>
      <c r="AZ232" s="397"/>
      <c r="BA232" s="397"/>
      <c r="BB232" s="397"/>
      <c r="BC232" s="397"/>
      <c r="BD232" s="397"/>
      <c r="BE232" s="397"/>
      <c r="BF232" s="397"/>
      <c r="BG232" s="397"/>
      <c r="BH232" s="397"/>
      <c r="BI232" s="397"/>
      <c r="BJ232" s="397"/>
      <c r="BK232" s="397"/>
      <c r="BL232" s="408"/>
      <c r="BM232" s="408"/>
      <c r="BN232" s="408"/>
      <c r="BO232" s="408"/>
    </row>
    <row r="233" spans="1:67" s="37" customFormat="1" ht="15.75">
      <c r="A233" s="281">
        <v>8</v>
      </c>
      <c r="B233" s="30" t="s">
        <v>126</v>
      </c>
      <c r="C233" s="30" t="s">
        <v>22</v>
      </c>
      <c r="D233" s="30">
        <v>670806</v>
      </c>
      <c r="E233" s="174" t="s">
        <v>419</v>
      </c>
      <c r="F233" s="129">
        <f t="shared" si="77"/>
        <v>0.6923076923076923</v>
      </c>
      <c r="G233" s="128">
        <f t="shared" si="78"/>
        <v>13</v>
      </c>
      <c r="H233" s="128">
        <f t="shared" si="79"/>
        <v>2</v>
      </c>
      <c r="I233" s="131">
        <f t="shared" si="80"/>
        <v>7</v>
      </c>
      <c r="J233" s="157">
        <f t="shared" si="81"/>
        <v>9</v>
      </c>
      <c r="K233" s="156">
        <f t="shared" si="82"/>
        <v>0</v>
      </c>
      <c r="L233" s="116"/>
      <c r="M233" s="116"/>
      <c r="N233" s="392">
        <v>0</v>
      </c>
      <c r="O233" s="390">
        <v>0</v>
      </c>
      <c r="P233" s="389">
        <v>0</v>
      </c>
      <c r="Q233" s="389">
        <v>1</v>
      </c>
      <c r="R233" s="389"/>
      <c r="S233" s="391">
        <v>0</v>
      </c>
      <c r="T233" s="392">
        <v>1</v>
      </c>
      <c r="U233" s="390">
        <v>0</v>
      </c>
      <c r="V233" s="389">
        <v>0</v>
      </c>
      <c r="W233" s="389">
        <v>0</v>
      </c>
      <c r="X233" s="389">
        <v>0</v>
      </c>
      <c r="Y233" s="389">
        <v>0</v>
      </c>
      <c r="Z233" s="389">
        <v>0</v>
      </c>
      <c r="AA233" s="389">
        <v>0</v>
      </c>
      <c r="AB233" s="389"/>
      <c r="AC233" s="389"/>
      <c r="AD233" s="393"/>
      <c r="AE233" s="392">
        <v>0</v>
      </c>
      <c r="AF233" s="390">
        <v>0</v>
      </c>
      <c r="AG233" s="389">
        <v>3</v>
      </c>
      <c r="AH233" s="389">
        <v>1</v>
      </c>
      <c r="AI233" s="389"/>
      <c r="AJ233" s="389">
        <v>0</v>
      </c>
      <c r="AK233" s="389">
        <v>1</v>
      </c>
      <c r="AL233" s="389">
        <v>0</v>
      </c>
      <c r="AM233" s="389">
        <v>1</v>
      </c>
      <c r="AN233" s="389">
        <v>0</v>
      </c>
      <c r="AO233" s="389">
        <v>1</v>
      </c>
      <c r="AP233" s="389">
        <v>0</v>
      </c>
      <c r="AQ233" s="389">
        <v>0</v>
      </c>
      <c r="AR233" s="389">
        <v>0</v>
      </c>
      <c r="AS233" s="389"/>
      <c r="AT233" s="389"/>
      <c r="AU233" s="394"/>
      <c r="AV233" s="395"/>
      <c r="AW233" s="395"/>
      <c r="AX233" s="395"/>
      <c r="AY233" s="395"/>
      <c r="AZ233" s="395"/>
      <c r="BA233" s="395"/>
      <c r="BB233" s="395"/>
      <c r="BC233" s="395"/>
      <c r="BD233" s="395"/>
      <c r="BE233" s="395"/>
      <c r="BF233" s="395"/>
      <c r="BG233" s="395"/>
      <c r="BH233" s="395"/>
      <c r="BI233" s="395"/>
      <c r="BJ233" s="395"/>
      <c r="BK233" s="395"/>
      <c r="BL233" s="408"/>
      <c r="BM233" s="408"/>
      <c r="BN233" s="408"/>
      <c r="BO233" s="408"/>
    </row>
    <row r="234" spans="1:67" s="37" customFormat="1" ht="15.75">
      <c r="A234" s="281">
        <v>76</v>
      </c>
      <c r="B234" s="30" t="s">
        <v>135</v>
      </c>
      <c r="C234" s="30" t="s">
        <v>39</v>
      </c>
      <c r="D234" s="30">
        <v>770607</v>
      </c>
      <c r="E234" s="174" t="s">
        <v>419</v>
      </c>
      <c r="F234" s="129">
        <f aca="true" t="shared" si="83" ref="F234:F243">J234/G234</f>
        <v>1</v>
      </c>
      <c r="G234" s="128">
        <f t="shared" si="78"/>
        <v>13</v>
      </c>
      <c r="H234" s="128">
        <f t="shared" si="79"/>
        <v>8</v>
      </c>
      <c r="I234" s="131">
        <f t="shared" si="80"/>
        <v>5</v>
      </c>
      <c r="J234" s="157">
        <f aca="true" t="shared" si="84" ref="J234:J243">SUM(H234:I234)</f>
        <v>13</v>
      </c>
      <c r="K234" s="156">
        <f t="shared" si="82"/>
        <v>0</v>
      </c>
      <c r="L234" s="116"/>
      <c r="M234" s="116"/>
      <c r="N234" s="392">
        <v>0</v>
      </c>
      <c r="O234" s="390">
        <v>1</v>
      </c>
      <c r="P234" s="389">
        <v>0</v>
      </c>
      <c r="Q234" s="389">
        <v>2</v>
      </c>
      <c r="R234" s="389">
        <v>1</v>
      </c>
      <c r="S234" s="391">
        <v>1</v>
      </c>
      <c r="T234" s="392">
        <v>0</v>
      </c>
      <c r="U234" s="390">
        <v>0</v>
      </c>
      <c r="V234" s="389">
        <v>0</v>
      </c>
      <c r="W234" s="389">
        <v>0</v>
      </c>
      <c r="X234" s="389">
        <v>1</v>
      </c>
      <c r="Y234" s="389">
        <v>0</v>
      </c>
      <c r="Z234" s="389"/>
      <c r="AA234" s="389">
        <v>2</v>
      </c>
      <c r="AB234" s="389"/>
      <c r="AC234" s="389"/>
      <c r="AD234" s="393"/>
      <c r="AE234" s="392">
        <v>2</v>
      </c>
      <c r="AF234" s="390">
        <v>0</v>
      </c>
      <c r="AG234" s="389">
        <v>0</v>
      </c>
      <c r="AH234" s="389">
        <v>2</v>
      </c>
      <c r="AI234" s="389">
        <v>0</v>
      </c>
      <c r="AJ234" s="389">
        <v>0</v>
      </c>
      <c r="AK234" s="389">
        <v>1</v>
      </c>
      <c r="AL234" s="389">
        <v>0</v>
      </c>
      <c r="AM234" s="389">
        <v>0</v>
      </c>
      <c r="AN234" s="389">
        <v>0</v>
      </c>
      <c r="AO234" s="389">
        <v>0</v>
      </c>
      <c r="AP234" s="389">
        <v>0</v>
      </c>
      <c r="AQ234" s="389"/>
      <c r="AR234" s="389">
        <v>0</v>
      </c>
      <c r="AS234" s="389"/>
      <c r="AT234" s="389"/>
      <c r="AU234" s="394"/>
      <c r="AV234" s="395"/>
      <c r="AW234" s="395"/>
      <c r="AX234" s="395"/>
      <c r="AY234" s="395"/>
      <c r="AZ234" s="395"/>
      <c r="BA234" s="395"/>
      <c r="BB234" s="395"/>
      <c r="BC234" s="395"/>
      <c r="BD234" s="395"/>
      <c r="BE234" s="395"/>
      <c r="BF234" s="395"/>
      <c r="BG234" s="395"/>
      <c r="BH234" s="395"/>
      <c r="BI234" s="395"/>
      <c r="BJ234" s="395"/>
      <c r="BK234" s="395"/>
      <c r="BL234" s="408"/>
      <c r="BM234" s="408"/>
      <c r="BN234" s="408"/>
      <c r="BO234" s="408"/>
    </row>
    <row r="235" spans="1:67" s="37" customFormat="1" ht="15.75">
      <c r="A235" s="281">
        <v>15</v>
      </c>
      <c r="B235" s="30" t="s">
        <v>108</v>
      </c>
      <c r="C235" s="30" t="s">
        <v>74</v>
      </c>
      <c r="D235" s="30">
        <v>870324</v>
      </c>
      <c r="E235" s="174" t="s">
        <v>419</v>
      </c>
      <c r="F235" s="129">
        <f t="shared" si="83"/>
        <v>0.7857142857142857</v>
      </c>
      <c r="G235" s="128">
        <f t="shared" si="78"/>
        <v>14</v>
      </c>
      <c r="H235" s="128">
        <f t="shared" si="79"/>
        <v>0</v>
      </c>
      <c r="I235" s="131">
        <f t="shared" si="80"/>
        <v>11</v>
      </c>
      <c r="J235" s="157">
        <f t="shared" si="84"/>
        <v>11</v>
      </c>
      <c r="K235" s="156">
        <f t="shared" si="82"/>
        <v>0</v>
      </c>
      <c r="L235" s="116"/>
      <c r="M235" s="116"/>
      <c r="N235" s="392">
        <v>0</v>
      </c>
      <c r="O235" s="390">
        <v>0</v>
      </c>
      <c r="P235" s="389">
        <v>0</v>
      </c>
      <c r="Q235" s="389">
        <v>0</v>
      </c>
      <c r="R235" s="389">
        <v>0</v>
      </c>
      <c r="S235" s="391">
        <v>0</v>
      </c>
      <c r="T235" s="392">
        <v>0</v>
      </c>
      <c r="U235" s="390">
        <v>0</v>
      </c>
      <c r="V235" s="389">
        <v>0</v>
      </c>
      <c r="W235" s="389">
        <v>0</v>
      </c>
      <c r="X235" s="389">
        <v>0</v>
      </c>
      <c r="Y235" s="389">
        <v>0</v>
      </c>
      <c r="Z235" s="389">
        <v>0</v>
      </c>
      <c r="AA235" s="389">
        <v>0</v>
      </c>
      <c r="AB235" s="389"/>
      <c r="AC235" s="389"/>
      <c r="AD235" s="393"/>
      <c r="AE235" s="392">
        <v>1</v>
      </c>
      <c r="AF235" s="390">
        <v>0</v>
      </c>
      <c r="AG235" s="389">
        <v>2</v>
      </c>
      <c r="AH235" s="389">
        <v>3</v>
      </c>
      <c r="AI235" s="389">
        <v>1</v>
      </c>
      <c r="AJ235" s="389">
        <v>0</v>
      </c>
      <c r="AK235" s="389">
        <v>0</v>
      </c>
      <c r="AL235" s="389">
        <v>0</v>
      </c>
      <c r="AM235" s="389">
        <v>0</v>
      </c>
      <c r="AN235" s="389">
        <v>0</v>
      </c>
      <c r="AO235" s="389">
        <v>0</v>
      </c>
      <c r="AP235" s="389">
        <v>2</v>
      </c>
      <c r="AQ235" s="389">
        <v>0</v>
      </c>
      <c r="AR235" s="389">
        <v>2</v>
      </c>
      <c r="AS235" s="389"/>
      <c r="AT235" s="389"/>
      <c r="AU235" s="394"/>
      <c r="AV235" s="395"/>
      <c r="AW235" s="395"/>
      <c r="AX235" s="395"/>
      <c r="AY235" s="395"/>
      <c r="AZ235" s="395"/>
      <c r="BA235" s="395"/>
      <c r="BB235" s="395"/>
      <c r="BC235" s="395"/>
      <c r="BD235" s="395"/>
      <c r="BE235" s="395"/>
      <c r="BF235" s="395"/>
      <c r="BG235" s="395"/>
      <c r="BH235" s="395"/>
      <c r="BI235" s="395"/>
      <c r="BJ235" s="395"/>
      <c r="BK235" s="395"/>
      <c r="BL235" s="408"/>
      <c r="BM235" s="408"/>
      <c r="BN235" s="408"/>
      <c r="BO235" s="408"/>
    </row>
    <row r="236" spans="1:67" s="37" customFormat="1" ht="15.75">
      <c r="A236" s="281">
        <v>6</v>
      </c>
      <c r="B236" s="30" t="s">
        <v>162</v>
      </c>
      <c r="C236" s="30" t="s">
        <v>57</v>
      </c>
      <c r="D236" s="30">
        <v>860410</v>
      </c>
      <c r="E236" s="174" t="s">
        <v>419</v>
      </c>
      <c r="F236" s="129">
        <f>J236/G236</f>
        <v>0</v>
      </c>
      <c r="G236" s="128">
        <f t="shared" si="78"/>
        <v>1</v>
      </c>
      <c r="H236" s="128">
        <f t="shared" si="79"/>
        <v>0</v>
      </c>
      <c r="I236" s="131">
        <f t="shared" si="80"/>
        <v>0</v>
      </c>
      <c r="J236" s="157">
        <f>SUM(H236:I236)</f>
        <v>0</v>
      </c>
      <c r="K236" s="156">
        <f t="shared" si="82"/>
        <v>0</v>
      </c>
      <c r="L236" s="116"/>
      <c r="M236" s="116"/>
      <c r="N236" s="392">
        <v>0</v>
      </c>
      <c r="O236" s="390"/>
      <c r="P236" s="389"/>
      <c r="Q236" s="389"/>
      <c r="R236" s="389"/>
      <c r="S236" s="391"/>
      <c r="T236" s="392"/>
      <c r="U236" s="390"/>
      <c r="V236" s="389"/>
      <c r="W236" s="389"/>
      <c r="X236" s="389"/>
      <c r="Y236" s="389"/>
      <c r="Z236" s="389"/>
      <c r="AA236" s="389"/>
      <c r="AB236" s="389"/>
      <c r="AC236" s="389"/>
      <c r="AD236" s="393"/>
      <c r="AE236" s="392">
        <v>0</v>
      </c>
      <c r="AF236" s="390"/>
      <c r="AG236" s="389"/>
      <c r="AH236" s="389"/>
      <c r="AI236" s="389"/>
      <c r="AJ236" s="389"/>
      <c r="AK236" s="389"/>
      <c r="AL236" s="389"/>
      <c r="AM236" s="389"/>
      <c r="AN236" s="389"/>
      <c r="AO236" s="389"/>
      <c r="AP236" s="389"/>
      <c r="AQ236" s="389"/>
      <c r="AR236" s="389"/>
      <c r="AS236" s="389"/>
      <c r="AT236" s="389"/>
      <c r="AU236" s="394"/>
      <c r="AV236" s="395"/>
      <c r="AW236" s="395"/>
      <c r="AX236" s="395"/>
      <c r="AY236" s="395"/>
      <c r="AZ236" s="395"/>
      <c r="BA236" s="395"/>
      <c r="BB236" s="395"/>
      <c r="BC236" s="395"/>
      <c r="BD236" s="395"/>
      <c r="BE236" s="395"/>
      <c r="BF236" s="395"/>
      <c r="BG236" s="395"/>
      <c r="BH236" s="395"/>
      <c r="BI236" s="395"/>
      <c r="BJ236" s="395"/>
      <c r="BK236" s="395"/>
      <c r="BL236" s="408"/>
      <c r="BM236" s="408"/>
      <c r="BN236" s="408"/>
      <c r="BO236" s="408"/>
    </row>
    <row r="237" spans="1:67" s="114" customFormat="1" ht="15.75">
      <c r="A237" s="281"/>
      <c r="B237" s="30" t="s">
        <v>101</v>
      </c>
      <c r="C237" s="30" t="s">
        <v>36</v>
      </c>
      <c r="D237" s="30">
        <v>770426</v>
      </c>
      <c r="E237" s="174" t="s">
        <v>419</v>
      </c>
      <c r="F237" s="129">
        <f t="shared" si="83"/>
        <v>2</v>
      </c>
      <c r="G237" s="128">
        <f t="shared" si="78"/>
        <v>8</v>
      </c>
      <c r="H237" s="128">
        <f t="shared" si="79"/>
        <v>13</v>
      </c>
      <c r="I237" s="131">
        <f t="shared" si="80"/>
        <v>3</v>
      </c>
      <c r="J237" s="157">
        <f t="shared" si="84"/>
        <v>16</v>
      </c>
      <c r="K237" s="156">
        <f t="shared" si="82"/>
        <v>0</v>
      </c>
      <c r="L237" s="116"/>
      <c r="M237" s="116"/>
      <c r="N237" s="392"/>
      <c r="O237" s="390"/>
      <c r="P237" s="389">
        <v>3</v>
      </c>
      <c r="Q237" s="389">
        <v>5</v>
      </c>
      <c r="R237" s="389">
        <v>0</v>
      </c>
      <c r="S237" s="391"/>
      <c r="T237" s="392"/>
      <c r="U237" s="390">
        <v>1</v>
      </c>
      <c r="V237" s="389">
        <v>1</v>
      </c>
      <c r="W237" s="389">
        <v>1</v>
      </c>
      <c r="X237" s="389"/>
      <c r="Y237" s="389">
        <v>2</v>
      </c>
      <c r="Z237" s="389"/>
      <c r="AA237" s="389">
        <v>0</v>
      </c>
      <c r="AB237" s="389"/>
      <c r="AC237" s="389"/>
      <c r="AD237" s="393"/>
      <c r="AE237" s="392"/>
      <c r="AF237" s="390"/>
      <c r="AG237" s="389">
        <v>1</v>
      </c>
      <c r="AH237" s="389">
        <v>0</v>
      </c>
      <c r="AI237" s="389">
        <v>0</v>
      </c>
      <c r="AJ237" s="389"/>
      <c r="AK237" s="389"/>
      <c r="AL237" s="389">
        <v>0</v>
      </c>
      <c r="AM237" s="389">
        <v>0</v>
      </c>
      <c r="AN237" s="389">
        <v>1</v>
      </c>
      <c r="AO237" s="389"/>
      <c r="AP237" s="389">
        <v>1</v>
      </c>
      <c r="AQ237" s="389"/>
      <c r="AR237" s="389">
        <v>0</v>
      </c>
      <c r="AS237" s="389"/>
      <c r="AT237" s="389"/>
      <c r="AU237" s="394"/>
      <c r="AV237" s="395"/>
      <c r="AW237" s="395"/>
      <c r="AX237" s="395"/>
      <c r="AY237" s="395"/>
      <c r="AZ237" s="395"/>
      <c r="BA237" s="395"/>
      <c r="BB237" s="395"/>
      <c r="BC237" s="395"/>
      <c r="BD237" s="395"/>
      <c r="BE237" s="395"/>
      <c r="BF237" s="395"/>
      <c r="BG237" s="395"/>
      <c r="BH237" s="395"/>
      <c r="BI237" s="395"/>
      <c r="BJ237" s="395"/>
      <c r="BK237" s="395"/>
      <c r="BL237" s="394"/>
      <c r="BM237" s="394"/>
      <c r="BN237" s="394"/>
      <c r="BO237" s="394"/>
    </row>
    <row r="238" spans="1:67" ht="15.75">
      <c r="A238" s="281">
        <v>23</v>
      </c>
      <c r="B238" s="30" t="s">
        <v>71</v>
      </c>
      <c r="C238" s="30" t="s">
        <v>15</v>
      </c>
      <c r="D238" s="30">
        <v>780823</v>
      </c>
      <c r="E238" s="174" t="s">
        <v>419</v>
      </c>
      <c r="F238" s="129">
        <f t="shared" si="83"/>
        <v>1</v>
      </c>
      <c r="G238" s="128">
        <f t="shared" si="78"/>
        <v>9</v>
      </c>
      <c r="H238" s="128">
        <f t="shared" si="79"/>
        <v>5</v>
      </c>
      <c r="I238" s="131">
        <f t="shared" si="80"/>
        <v>4</v>
      </c>
      <c r="J238" s="157">
        <f t="shared" si="84"/>
        <v>9</v>
      </c>
      <c r="K238" s="156">
        <f t="shared" si="82"/>
        <v>0</v>
      </c>
      <c r="L238" s="116"/>
      <c r="M238" s="116"/>
      <c r="N238" s="392"/>
      <c r="O238" s="390">
        <v>0</v>
      </c>
      <c r="P238" s="389"/>
      <c r="Q238" s="389"/>
      <c r="R238" s="389">
        <v>2</v>
      </c>
      <c r="S238" s="391">
        <v>0</v>
      </c>
      <c r="T238" s="392">
        <v>2</v>
      </c>
      <c r="U238" s="390">
        <v>0</v>
      </c>
      <c r="V238" s="389">
        <v>1</v>
      </c>
      <c r="W238" s="389"/>
      <c r="X238" s="389">
        <v>0</v>
      </c>
      <c r="Y238" s="389">
        <v>0</v>
      </c>
      <c r="Z238" s="389">
        <v>0</v>
      </c>
      <c r="AA238" s="389"/>
      <c r="AB238" s="389"/>
      <c r="AC238" s="389"/>
      <c r="AD238" s="393"/>
      <c r="AE238" s="392"/>
      <c r="AF238" s="390">
        <v>2</v>
      </c>
      <c r="AG238" s="389"/>
      <c r="AH238" s="389"/>
      <c r="AI238" s="389">
        <v>0</v>
      </c>
      <c r="AJ238" s="389">
        <v>0</v>
      </c>
      <c r="AK238" s="389">
        <v>1</v>
      </c>
      <c r="AL238" s="389">
        <v>0</v>
      </c>
      <c r="AM238" s="389">
        <v>1</v>
      </c>
      <c r="AN238" s="389"/>
      <c r="AO238" s="389">
        <v>0</v>
      </c>
      <c r="AP238" s="389">
        <v>0</v>
      </c>
      <c r="AQ238" s="389">
        <v>0</v>
      </c>
      <c r="AR238" s="389"/>
      <c r="AS238" s="389"/>
      <c r="AT238" s="389"/>
      <c r="AU238" s="394"/>
      <c r="AV238" s="395"/>
      <c r="AW238" s="395"/>
      <c r="AX238" s="395"/>
      <c r="AY238" s="395"/>
      <c r="AZ238" s="395"/>
      <c r="BA238" s="395"/>
      <c r="BB238" s="395"/>
      <c r="BC238" s="395"/>
      <c r="BD238" s="395"/>
      <c r="BE238" s="395"/>
      <c r="BF238" s="395"/>
      <c r="BG238" s="395"/>
      <c r="BH238" s="395"/>
      <c r="BI238" s="395"/>
      <c r="BJ238" s="395"/>
      <c r="BK238" s="395"/>
      <c r="BL238" s="407"/>
      <c r="BM238" s="407"/>
      <c r="BN238" s="407"/>
      <c r="BO238" s="407"/>
    </row>
    <row r="239" spans="1:67" s="137" customFormat="1" ht="15.75">
      <c r="A239" s="281"/>
      <c r="B239" s="30" t="s">
        <v>251</v>
      </c>
      <c r="C239" s="30" t="s">
        <v>84</v>
      </c>
      <c r="D239" s="30">
        <v>790419</v>
      </c>
      <c r="E239" s="174" t="s">
        <v>419</v>
      </c>
      <c r="F239" s="129">
        <f t="shared" si="83"/>
        <v>0.2</v>
      </c>
      <c r="G239" s="128">
        <f t="shared" si="78"/>
        <v>5</v>
      </c>
      <c r="H239" s="128">
        <f t="shared" si="79"/>
        <v>1</v>
      </c>
      <c r="I239" s="131">
        <f t="shared" si="80"/>
        <v>0</v>
      </c>
      <c r="J239" s="157">
        <f t="shared" si="84"/>
        <v>1</v>
      </c>
      <c r="K239" s="156">
        <f t="shared" si="82"/>
        <v>0</v>
      </c>
      <c r="L239" s="116"/>
      <c r="M239" s="116"/>
      <c r="N239" s="392"/>
      <c r="O239" s="390"/>
      <c r="P239" s="389"/>
      <c r="Q239" s="389"/>
      <c r="R239" s="389">
        <v>0</v>
      </c>
      <c r="S239" s="391">
        <v>0</v>
      </c>
      <c r="T239" s="392">
        <v>1</v>
      </c>
      <c r="U239" s="390"/>
      <c r="V239" s="389">
        <v>0</v>
      </c>
      <c r="W239" s="389">
        <v>0</v>
      </c>
      <c r="X239" s="389"/>
      <c r="Y239" s="389"/>
      <c r="Z239" s="389"/>
      <c r="AA239" s="389"/>
      <c r="AB239" s="389"/>
      <c r="AC239" s="389"/>
      <c r="AD239" s="393"/>
      <c r="AE239" s="392"/>
      <c r="AF239" s="390"/>
      <c r="AG239" s="389"/>
      <c r="AH239" s="389"/>
      <c r="AI239" s="389">
        <v>0</v>
      </c>
      <c r="AJ239" s="389">
        <v>0</v>
      </c>
      <c r="AK239" s="389">
        <v>0</v>
      </c>
      <c r="AL239" s="389"/>
      <c r="AM239" s="389">
        <v>0</v>
      </c>
      <c r="AN239" s="389">
        <v>0</v>
      </c>
      <c r="AO239" s="389"/>
      <c r="AP239" s="389"/>
      <c r="AQ239" s="389"/>
      <c r="AR239" s="389"/>
      <c r="AS239" s="389"/>
      <c r="AT239" s="389"/>
      <c r="AU239" s="394"/>
      <c r="AV239" s="395"/>
      <c r="AW239" s="395"/>
      <c r="AX239" s="395"/>
      <c r="AY239" s="395"/>
      <c r="AZ239" s="395"/>
      <c r="BA239" s="395"/>
      <c r="BB239" s="395"/>
      <c r="BC239" s="395"/>
      <c r="BD239" s="395"/>
      <c r="BE239" s="395"/>
      <c r="BF239" s="395"/>
      <c r="BG239" s="395"/>
      <c r="BH239" s="395"/>
      <c r="BI239" s="395"/>
      <c r="BJ239" s="395"/>
      <c r="BK239" s="395"/>
      <c r="BL239" s="394"/>
      <c r="BM239" s="394"/>
      <c r="BN239" s="394"/>
      <c r="BO239" s="394"/>
    </row>
    <row r="240" spans="1:67" s="114" customFormat="1" ht="15.75">
      <c r="A240" s="281">
        <v>85</v>
      </c>
      <c r="B240" s="30" t="s">
        <v>173</v>
      </c>
      <c r="C240" s="30" t="s">
        <v>39</v>
      </c>
      <c r="D240" s="30">
        <v>850227</v>
      </c>
      <c r="E240" s="174" t="s">
        <v>419</v>
      </c>
      <c r="F240" s="129" t="e">
        <f t="shared" si="83"/>
        <v>#DIV/0!</v>
      </c>
      <c r="G240" s="156">
        <f t="shared" si="78"/>
        <v>0</v>
      </c>
      <c r="H240" s="156">
        <f t="shared" si="79"/>
        <v>0</v>
      </c>
      <c r="I240" s="158">
        <f t="shared" si="80"/>
        <v>0</v>
      </c>
      <c r="J240" s="157">
        <f t="shared" si="84"/>
        <v>0</v>
      </c>
      <c r="K240" s="156">
        <f t="shared" si="82"/>
        <v>0</v>
      </c>
      <c r="L240" s="150"/>
      <c r="M240" s="150"/>
      <c r="N240" s="392"/>
      <c r="O240" s="402"/>
      <c r="P240" s="392"/>
      <c r="Q240" s="392"/>
      <c r="R240" s="392"/>
      <c r="S240" s="403"/>
      <c r="T240" s="392"/>
      <c r="U240" s="402"/>
      <c r="V240" s="392"/>
      <c r="W240" s="392"/>
      <c r="X240" s="392"/>
      <c r="Y240" s="392"/>
      <c r="Z240" s="392"/>
      <c r="AA240" s="392"/>
      <c r="AB240" s="392"/>
      <c r="AC240" s="392"/>
      <c r="AD240" s="403"/>
      <c r="AE240" s="392"/>
      <c r="AF240" s="402"/>
      <c r="AG240" s="392"/>
      <c r="AH240" s="392"/>
      <c r="AI240" s="392"/>
      <c r="AJ240" s="392"/>
      <c r="AK240" s="392"/>
      <c r="AL240" s="392"/>
      <c r="AM240" s="392"/>
      <c r="AN240" s="392"/>
      <c r="AO240" s="392"/>
      <c r="AP240" s="392"/>
      <c r="AQ240" s="392"/>
      <c r="AR240" s="392"/>
      <c r="AS240" s="392"/>
      <c r="AT240" s="392"/>
      <c r="AU240" s="405"/>
      <c r="AV240" s="406"/>
      <c r="AW240" s="406"/>
      <c r="AX240" s="406"/>
      <c r="AY240" s="406"/>
      <c r="AZ240" s="406"/>
      <c r="BA240" s="406"/>
      <c r="BB240" s="406"/>
      <c r="BC240" s="406"/>
      <c r="BD240" s="406"/>
      <c r="BE240" s="406"/>
      <c r="BF240" s="406"/>
      <c r="BG240" s="406"/>
      <c r="BH240" s="406"/>
      <c r="BI240" s="406"/>
      <c r="BJ240" s="406"/>
      <c r="BK240" s="406"/>
      <c r="BL240" s="396"/>
      <c r="BM240" s="394"/>
      <c r="BN240" s="394"/>
      <c r="BO240" s="394"/>
    </row>
    <row r="241" spans="1:67" s="140" customFormat="1" ht="15.75">
      <c r="A241" s="281">
        <v>11</v>
      </c>
      <c r="B241" s="30" t="s">
        <v>126</v>
      </c>
      <c r="C241" s="30" t="s">
        <v>127</v>
      </c>
      <c r="D241" s="30">
        <v>990517</v>
      </c>
      <c r="E241" s="174" t="s">
        <v>419</v>
      </c>
      <c r="F241" s="129">
        <f t="shared" si="83"/>
        <v>1.2</v>
      </c>
      <c r="G241" s="156">
        <f t="shared" si="78"/>
        <v>5</v>
      </c>
      <c r="H241" s="156">
        <f t="shared" si="79"/>
        <v>3</v>
      </c>
      <c r="I241" s="158">
        <f t="shared" si="80"/>
        <v>3</v>
      </c>
      <c r="J241" s="157">
        <f t="shared" si="84"/>
        <v>6</v>
      </c>
      <c r="K241" s="156">
        <f t="shared" si="82"/>
        <v>0</v>
      </c>
      <c r="L241" s="150"/>
      <c r="M241" s="150"/>
      <c r="N241" s="392">
        <v>2</v>
      </c>
      <c r="O241" s="402">
        <v>0</v>
      </c>
      <c r="P241" s="392"/>
      <c r="Q241" s="392">
        <v>1</v>
      </c>
      <c r="R241" s="392"/>
      <c r="S241" s="403"/>
      <c r="T241" s="392"/>
      <c r="U241" s="402">
        <v>0</v>
      </c>
      <c r="V241" s="392"/>
      <c r="W241" s="392"/>
      <c r="X241" s="392">
        <v>0</v>
      </c>
      <c r="Y241" s="392"/>
      <c r="Z241" s="392"/>
      <c r="AA241" s="392"/>
      <c r="AB241" s="392"/>
      <c r="AC241" s="392"/>
      <c r="AD241" s="403"/>
      <c r="AE241" s="392">
        <v>0</v>
      </c>
      <c r="AF241" s="402">
        <v>0</v>
      </c>
      <c r="AG241" s="392"/>
      <c r="AH241" s="392">
        <v>3</v>
      </c>
      <c r="AI241" s="392"/>
      <c r="AJ241" s="392"/>
      <c r="AK241" s="392"/>
      <c r="AL241" s="392">
        <v>0</v>
      </c>
      <c r="AM241" s="392"/>
      <c r="AN241" s="392"/>
      <c r="AO241" s="392">
        <v>0</v>
      </c>
      <c r="AP241" s="392"/>
      <c r="AQ241" s="392"/>
      <c r="AR241" s="392"/>
      <c r="AS241" s="392"/>
      <c r="AT241" s="392"/>
      <c r="AU241" s="405"/>
      <c r="AV241" s="406"/>
      <c r="AW241" s="406"/>
      <c r="AX241" s="406"/>
      <c r="AY241" s="406"/>
      <c r="AZ241" s="406"/>
      <c r="BA241" s="406"/>
      <c r="BB241" s="406"/>
      <c r="BC241" s="406"/>
      <c r="BD241" s="406"/>
      <c r="BE241" s="406"/>
      <c r="BF241" s="406"/>
      <c r="BG241" s="406"/>
      <c r="BH241" s="406"/>
      <c r="BI241" s="406"/>
      <c r="BJ241" s="406"/>
      <c r="BK241" s="406"/>
      <c r="BL241" s="394"/>
      <c r="BM241" s="396"/>
      <c r="BN241" s="396"/>
      <c r="BO241" s="396"/>
    </row>
    <row r="242" spans="1:67" s="114" customFormat="1" ht="15.75">
      <c r="A242" s="179"/>
      <c r="B242" s="108" t="s">
        <v>560</v>
      </c>
      <c r="C242" s="171"/>
      <c r="D242" s="108"/>
      <c r="E242" s="174" t="s">
        <v>419</v>
      </c>
      <c r="F242" s="129">
        <f t="shared" si="83"/>
        <v>1</v>
      </c>
      <c r="G242" s="156">
        <f t="shared" si="78"/>
        <v>1</v>
      </c>
      <c r="H242" s="156">
        <f t="shared" si="79"/>
        <v>1</v>
      </c>
      <c r="I242" s="158">
        <f t="shared" si="80"/>
        <v>0</v>
      </c>
      <c r="J242" s="157">
        <f t="shared" si="84"/>
        <v>1</v>
      </c>
      <c r="K242" s="156">
        <f t="shared" si="82"/>
        <v>0</v>
      </c>
      <c r="L242" s="116"/>
      <c r="M242" s="116"/>
      <c r="N242" s="392"/>
      <c r="O242" s="402"/>
      <c r="P242" s="392"/>
      <c r="Q242" s="392"/>
      <c r="R242" s="392"/>
      <c r="S242" s="403"/>
      <c r="T242" s="392"/>
      <c r="U242" s="402"/>
      <c r="V242" s="392"/>
      <c r="W242" s="392">
        <v>1</v>
      </c>
      <c r="X242" s="392"/>
      <c r="Y242" s="392"/>
      <c r="Z242" s="392"/>
      <c r="AA242" s="392"/>
      <c r="AB242" s="392"/>
      <c r="AC242" s="392"/>
      <c r="AD242" s="409"/>
      <c r="AE242" s="392"/>
      <c r="AF242" s="402"/>
      <c r="AG242" s="392"/>
      <c r="AH242" s="392"/>
      <c r="AI242" s="392"/>
      <c r="AJ242" s="392"/>
      <c r="AK242" s="392"/>
      <c r="AL242" s="392"/>
      <c r="AM242" s="392"/>
      <c r="AN242" s="392">
        <v>0</v>
      </c>
      <c r="AO242" s="392"/>
      <c r="AP242" s="392"/>
      <c r="AQ242" s="392"/>
      <c r="AR242" s="392"/>
      <c r="AS242" s="392"/>
      <c r="AT242" s="392"/>
      <c r="AU242" s="405"/>
      <c r="AV242" s="406"/>
      <c r="AW242" s="406"/>
      <c r="AX242" s="406"/>
      <c r="AY242" s="406"/>
      <c r="AZ242" s="406"/>
      <c r="BA242" s="406"/>
      <c r="BB242" s="406"/>
      <c r="BC242" s="406"/>
      <c r="BD242" s="406"/>
      <c r="BE242" s="406"/>
      <c r="BF242" s="406"/>
      <c r="BG242" s="406"/>
      <c r="BH242" s="406"/>
      <c r="BI242" s="406"/>
      <c r="BJ242" s="406"/>
      <c r="BK242" s="406"/>
      <c r="BL242" s="394"/>
      <c r="BM242" s="394"/>
      <c r="BN242" s="394"/>
      <c r="BO242" s="394"/>
    </row>
    <row r="243" spans="1:67" s="114" customFormat="1" ht="15.75">
      <c r="A243" s="179"/>
      <c r="B243" s="171"/>
      <c r="C243" s="171"/>
      <c r="D243" s="108"/>
      <c r="E243" s="174" t="s">
        <v>419</v>
      </c>
      <c r="F243" s="129" t="e">
        <f t="shared" si="83"/>
        <v>#DIV/0!</v>
      </c>
      <c r="G243" s="156">
        <f t="shared" si="78"/>
        <v>0</v>
      </c>
      <c r="H243" s="156">
        <f t="shared" si="79"/>
        <v>0</v>
      </c>
      <c r="I243" s="158">
        <f t="shared" si="80"/>
        <v>0</v>
      </c>
      <c r="J243" s="157">
        <f t="shared" si="84"/>
        <v>0</v>
      </c>
      <c r="K243" s="156">
        <f t="shared" si="82"/>
        <v>0</v>
      </c>
      <c r="L243" s="116"/>
      <c r="M243" s="116"/>
      <c r="N243" s="392"/>
      <c r="O243" s="402"/>
      <c r="P243" s="392"/>
      <c r="Q243" s="392"/>
      <c r="R243" s="392"/>
      <c r="S243" s="403"/>
      <c r="T243" s="392"/>
      <c r="U243" s="402"/>
      <c r="V243" s="392"/>
      <c r="W243" s="392"/>
      <c r="X243" s="392"/>
      <c r="Y243" s="392"/>
      <c r="Z243" s="392"/>
      <c r="AA243" s="392"/>
      <c r="AB243" s="392"/>
      <c r="AC243" s="392"/>
      <c r="AD243" s="409"/>
      <c r="AE243" s="392"/>
      <c r="AF243" s="402"/>
      <c r="AG243" s="392"/>
      <c r="AH243" s="392"/>
      <c r="AI243" s="392"/>
      <c r="AJ243" s="392"/>
      <c r="AK243" s="392"/>
      <c r="AL243" s="392"/>
      <c r="AM243" s="392"/>
      <c r="AN243" s="392"/>
      <c r="AO243" s="392"/>
      <c r="AP243" s="392"/>
      <c r="AQ243" s="392"/>
      <c r="AR243" s="392"/>
      <c r="AS243" s="392"/>
      <c r="AT243" s="392"/>
      <c r="AU243" s="405"/>
      <c r="AV243" s="406"/>
      <c r="AW243" s="406"/>
      <c r="AX243" s="406"/>
      <c r="AY243" s="406"/>
      <c r="AZ243" s="406"/>
      <c r="BA243" s="406"/>
      <c r="BB243" s="406"/>
      <c r="BC243" s="406"/>
      <c r="BD243" s="406"/>
      <c r="BE243" s="406"/>
      <c r="BF243" s="406"/>
      <c r="BG243" s="406"/>
      <c r="BH243" s="406"/>
      <c r="BI243" s="406"/>
      <c r="BJ243" s="406"/>
      <c r="BK243" s="406"/>
      <c r="BL243" s="394"/>
      <c r="BM243" s="394"/>
      <c r="BN243" s="394"/>
      <c r="BO243" s="394"/>
    </row>
    <row r="244" spans="1:67" s="114" customFormat="1" ht="15.75">
      <c r="A244" s="179"/>
      <c r="B244" s="735" t="s">
        <v>561</v>
      </c>
      <c r="C244" s="735" t="s">
        <v>16</v>
      </c>
      <c r="D244" s="108"/>
      <c r="E244" s="156" t="s">
        <v>420</v>
      </c>
      <c r="F244" s="129">
        <f>J244/G244</f>
        <v>10.5</v>
      </c>
      <c r="G244" s="156">
        <f>COUNT(N244:AC244)</f>
        <v>2</v>
      </c>
      <c r="H244" s="156">
        <f>SUM(N244:AC244)</f>
        <v>21</v>
      </c>
      <c r="I244" s="158">
        <f>SUM(AE244:AT244)</f>
        <v>0</v>
      </c>
      <c r="J244" s="157">
        <f>SUM(H244:I244)</f>
        <v>21</v>
      </c>
      <c r="K244" s="156">
        <f>SUM(AV244:BK244)</f>
        <v>0</v>
      </c>
      <c r="L244" s="116"/>
      <c r="M244" s="116"/>
      <c r="N244" s="392"/>
      <c r="O244" s="402"/>
      <c r="P244" s="392"/>
      <c r="Q244" s="392"/>
      <c r="R244" s="392"/>
      <c r="S244" s="403"/>
      <c r="T244" s="392"/>
      <c r="U244" s="402"/>
      <c r="V244" s="392"/>
      <c r="W244" s="392">
        <v>5</v>
      </c>
      <c r="X244" s="392"/>
      <c r="Y244" s="392">
        <v>16</v>
      </c>
      <c r="Z244" s="392"/>
      <c r="AA244" s="392"/>
      <c r="AB244" s="392"/>
      <c r="AC244" s="392"/>
      <c r="AD244" s="409"/>
      <c r="AE244" s="392"/>
      <c r="AF244" s="402"/>
      <c r="AG244" s="392"/>
      <c r="AH244" s="392"/>
      <c r="AI244" s="392"/>
      <c r="AJ244" s="392"/>
      <c r="AK244" s="392"/>
      <c r="AL244" s="392"/>
      <c r="AM244" s="392"/>
      <c r="AN244" s="392"/>
      <c r="AO244" s="392"/>
      <c r="AP244" s="392"/>
      <c r="AQ244" s="392"/>
      <c r="AR244" s="392"/>
      <c r="AS244" s="392"/>
      <c r="AT244" s="392"/>
      <c r="AU244" s="405"/>
      <c r="AV244" s="406"/>
      <c r="AW244" s="406"/>
      <c r="AX244" s="406"/>
      <c r="AY244" s="406"/>
      <c r="AZ244" s="406"/>
      <c r="BA244" s="406"/>
      <c r="BB244" s="406"/>
      <c r="BC244" s="406"/>
      <c r="BD244" s="406"/>
      <c r="BE244" s="406"/>
      <c r="BF244" s="406"/>
      <c r="BG244" s="406"/>
      <c r="BH244" s="406"/>
      <c r="BI244" s="406"/>
      <c r="BJ244" s="406"/>
      <c r="BK244" s="406"/>
      <c r="BL244" s="394"/>
      <c r="BM244" s="394"/>
      <c r="BN244" s="394"/>
      <c r="BO244" s="394"/>
    </row>
    <row r="245" spans="1:67" s="114" customFormat="1" ht="15.75">
      <c r="A245" s="178"/>
      <c r="B245" s="198" t="s">
        <v>390</v>
      </c>
      <c r="C245" s="198" t="s">
        <v>22</v>
      </c>
      <c r="D245" s="165"/>
      <c r="E245" s="156" t="s">
        <v>420</v>
      </c>
      <c r="F245" s="129">
        <f>J245/G245</f>
        <v>7.166666666666667</v>
      </c>
      <c r="G245" s="156">
        <f t="shared" si="78"/>
        <v>6</v>
      </c>
      <c r="H245" s="156">
        <f t="shared" si="79"/>
        <v>43</v>
      </c>
      <c r="I245" s="158">
        <f t="shared" si="80"/>
        <v>0</v>
      </c>
      <c r="J245" s="157">
        <f>SUM(H245:I245)</f>
        <v>43</v>
      </c>
      <c r="K245" s="156">
        <f t="shared" si="82"/>
        <v>0</v>
      </c>
      <c r="L245" s="150"/>
      <c r="M245" s="150"/>
      <c r="N245" s="392">
        <v>5</v>
      </c>
      <c r="O245" s="402"/>
      <c r="P245" s="392"/>
      <c r="Q245" s="392">
        <v>4</v>
      </c>
      <c r="R245" s="392">
        <v>8</v>
      </c>
      <c r="S245" s="403"/>
      <c r="T245" s="392"/>
      <c r="U245" s="402"/>
      <c r="V245" s="392">
        <v>12</v>
      </c>
      <c r="W245" s="392"/>
      <c r="X245" s="392"/>
      <c r="Y245" s="392"/>
      <c r="Z245" s="392">
        <v>9</v>
      </c>
      <c r="AA245" s="392">
        <v>5</v>
      </c>
      <c r="AB245" s="392"/>
      <c r="AC245" s="392"/>
      <c r="AD245" s="392"/>
      <c r="AE245" s="392"/>
      <c r="AF245" s="392"/>
      <c r="AG245" s="392"/>
      <c r="AH245" s="392"/>
      <c r="AI245" s="392"/>
      <c r="AJ245" s="392"/>
      <c r="AK245" s="392"/>
      <c r="AL245" s="392"/>
      <c r="AM245" s="392"/>
      <c r="AN245" s="392"/>
      <c r="AO245" s="392"/>
      <c r="AP245" s="392"/>
      <c r="AQ245" s="392"/>
      <c r="AR245" s="392"/>
      <c r="AS245" s="392"/>
      <c r="AT245" s="392"/>
      <c r="AU245" s="405"/>
      <c r="AV245" s="406"/>
      <c r="AW245" s="406"/>
      <c r="AX245" s="406"/>
      <c r="AY245" s="406"/>
      <c r="AZ245" s="406"/>
      <c r="BA245" s="406"/>
      <c r="BB245" s="406"/>
      <c r="BC245" s="406"/>
      <c r="BD245" s="406"/>
      <c r="BE245" s="406"/>
      <c r="BF245" s="406"/>
      <c r="BG245" s="406"/>
      <c r="BH245" s="406"/>
      <c r="BI245" s="406"/>
      <c r="BJ245" s="406"/>
      <c r="BK245" s="406"/>
      <c r="BL245" s="394"/>
      <c r="BM245" s="394"/>
      <c r="BN245" s="394"/>
      <c r="BO245" s="394"/>
    </row>
    <row r="246" spans="1:67" s="114" customFormat="1" ht="15.75">
      <c r="A246" s="178"/>
      <c r="B246" s="198" t="s">
        <v>140</v>
      </c>
      <c r="C246" s="198" t="s">
        <v>15</v>
      </c>
      <c r="D246" s="165"/>
      <c r="E246" s="156" t="s">
        <v>420</v>
      </c>
      <c r="F246" s="129">
        <f>J246/G246</f>
        <v>2.75</v>
      </c>
      <c r="G246" s="156">
        <f t="shared" si="78"/>
        <v>4</v>
      </c>
      <c r="H246" s="156">
        <f t="shared" si="79"/>
        <v>11</v>
      </c>
      <c r="I246" s="158">
        <f t="shared" si="80"/>
        <v>0</v>
      </c>
      <c r="J246" s="157">
        <f>SUM(H246:I246)</f>
        <v>11</v>
      </c>
      <c r="K246" s="156">
        <f t="shared" si="82"/>
        <v>0</v>
      </c>
      <c r="L246" s="150"/>
      <c r="M246" s="150"/>
      <c r="N246" s="392"/>
      <c r="O246" s="402">
        <v>4</v>
      </c>
      <c r="P246" s="392">
        <v>1</v>
      </c>
      <c r="Q246" s="392"/>
      <c r="R246" s="392"/>
      <c r="S246" s="403"/>
      <c r="T246" s="392">
        <v>1</v>
      </c>
      <c r="U246" s="402"/>
      <c r="V246" s="392"/>
      <c r="W246" s="392"/>
      <c r="X246" s="392">
        <v>5</v>
      </c>
      <c r="Y246" s="392"/>
      <c r="Z246" s="392"/>
      <c r="AA246" s="392"/>
      <c r="AB246" s="392"/>
      <c r="AC246" s="392"/>
      <c r="AD246" s="392"/>
      <c r="AE246" s="392"/>
      <c r="AF246" s="392"/>
      <c r="AG246" s="392"/>
      <c r="AH246" s="392"/>
      <c r="AI246" s="392"/>
      <c r="AJ246" s="392"/>
      <c r="AK246" s="392"/>
      <c r="AL246" s="392"/>
      <c r="AM246" s="392"/>
      <c r="AN246" s="392"/>
      <c r="AO246" s="392"/>
      <c r="AP246" s="392"/>
      <c r="AQ246" s="392"/>
      <c r="AR246" s="392"/>
      <c r="AS246" s="392"/>
      <c r="AT246" s="392"/>
      <c r="AU246" s="405"/>
      <c r="AV246" s="406"/>
      <c r="AW246" s="406"/>
      <c r="AX246" s="406"/>
      <c r="AY246" s="406"/>
      <c r="AZ246" s="406"/>
      <c r="BA246" s="406"/>
      <c r="BB246" s="406"/>
      <c r="BC246" s="406"/>
      <c r="BD246" s="406"/>
      <c r="BE246" s="406"/>
      <c r="BF246" s="406"/>
      <c r="BG246" s="406"/>
      <c r="BH246" s="406"/>
      <c r="BI246" s="406"/>
      <c r="BJ246" s="406"/>
      <c r="BK246" s="406"/>
      <c r="BL246" s="394"/>
      <c r="BM246" s="394"/>
      <c r="BN246" s="394"/>
      <c r="BO246" s="394"/>
    </row>
    <row r="247" spans="1:67" s="114" customFormat="1" ht="15.75">
      <c r="A247" s="178"/>
      <c r="B247" s="198" t="s">
        <v>134</v>
      </c>
      <c r="C247" s="198" t="s">
        <v>90</v>
      </c>
      <c r="D247" s="165"/>
      <c r="E247" s="156" t="s">
        <v>420</v>
      </c>
      <c r="F247" s="129">
        <f>J247/G247</f>
        <v>7.5</v>
      </c>
      <c r="G247" s="156">
        <f t="shared" si="78"/>
        <v>2</v>
      </c>
      <c r="H247" s="156">
        <f t="shared" si="79"/>
        <v>15</v>
      </c>
      <c r="I247" s="158">
        <f t="shared" si="80"/>
        <v>0</v>
      </c>
      <c r="J247" s="157">
        <f>SUM(H247:I247)</f>
        <v>15</v>
      </c>
      <c r="K247" s="156">
        <f t="shared" si="82"/>
        <v>0</v>
      </c>
      <c r="L247" s="150"/>
      <c r="M247" s="150"/>
      <c r="N247" s="392"/>
      <c r="O247" s="402"/>
      <c r="P247" s="392"/>
      <c r="Q247" s="392"/>
      <c r="R247" s="392"/>
      <c r="S247" s="403">
        <v>7</v>
      </c>
      <c r="T247" s="392"/>
      <c r="U247" s="402">
        <v>8</v>
      </c>
      <c r="V247" s="392"/>
      <c r="W247" s="392"/>
      <c r="X247" s="392"/>
      <c r="Y247" s="392"/>
      <c r="Z247" s="392"/>
      <c r="AA247" s="392"/>
      <c r="AB247" s="392"/>
      <c r="AC247" s="392"/>
      <c r="AD247" s="392"/>
      <c r="AE247" s="392"/>
      <c r="AF247" s="392"/>
      <c r="AG247" s="392"/>
      <c r="AH247" s="392"/>
      <c r="AI247" s="392"/>
      <c r="AJ247" s="392"/>
      <c r="AK247" s="392"/>
      <c r="AL247" s="392"/>
      <c r="AM247" s="392"/>
      <c r="AN247" s="392"/>
      <c r="AO247" s="392"/>
      <c r="AP247" s="392"/>
      <c r="AQ247" s="392"/>
      <c r="AR247" s="392"/>
      <c r="AS247" s="392"/>
      <c r="AT247" s="392"/>
      <c r="AU247" s="405"/>
      <c r="AV247" s="406"/>
      <c r="AW247" s="406"/>
      <c r="AX247" s="406"/>
      <c r="AY247" s="406"/>
      <c r="AZ247" s="406"/>
      <c r="BA247" s="406"/>
      <c r="BB247" s="406"/>
      <c r="BC247" s="406"/>
      <c r="BD247" s="406"/>
      <c r="BE247" s="406"/>
      <c r="BF247" s="406"/>
      <c r="BG247" s="406"/>
      <c r="BH247" s="406"/>
      <c r="BI247" s="406"/>
      <c r="BJ247" s="406"/>
      <c r="BK247" s="406"/>
      <c r="BL247" s="396"/>
      <c r="BM247" s="394"/>
      <c r="BN247" s="394"/>
      <c r="BO247" s="394"/>
    </row>
    <row r="248" spans="1:55" s="114" customFormat="1" ht="15.75">
      <c r="A248" s="410" t="s">
        <v>103</v>
      </c>
      <c r="B248" s="114">
        <v>13</v>
      </c>
      <c r="D248" s="115"/>
      <c r="E248" s="116"/>
      <c r="F248" s="117"/>
      <c r="Q248" s="114" t="s">
        <v>7</v>
      </c>
      <c r="R248" s="114" t="s">
        <v>109</v>
      </c>
      <c r="S248" s="114" t="s">
        <v>110</v>
      </c>
      <c r="T248" s="114" t="s">
        <v>111</v>
      </c>
      <c r="AD248" s="116"/>
      <c r="AE248" s="116"/>
      <c r="AF248" s="116"/>
      <c r="AG248" s="116"/>
      <c r="AH248" s="116"/>
      <c r="AI248" s="116"/>
      <c r="AJ248" s="116" t="s">
        <v>12</v>
      </c>
      <c r="AK248" s="116" t="s">
        <v>112</v>
      </c>
      <c r="AL248" s="116" t="s">
        <v>113</v>
      </c>
      <c r="AM248" s="116" t="s">
        <v>112</v>
      </c>
      <c r="AN248" s="116" t="s">
        <v>114</v>
      </c>
      <c r="AO248" s="118" t="s">
        <v>115</v>
      </c>
      <c r="AP248" s="118" t="s">
        <v>116</v>
      </c>
      <c r="AQ248" s="118" t="s">
        <v>117</v>
      </c>
      <c r="AR248" s="118" t="s">
        <v>115</v>
      </c>
      <c r="AS248" s="118"/>
      <c r="AT248" s="118"/>
      <c r="AX248" s="114" t="s">
        <v>118</v>
      </c>
      <c r="AY248" s="114" t="s">
        <v>119</v>
      </c>
      <c r="AZ248" s="114" t="s">
        <v>115</v>
      </c>
      <c r="BA248" s="114" t="s">
        <v>112</v>
      </c>
      <c r="BB248" s="114" t="s">
        <v>114</v>
      </c>
      <c r="BC248" s="114" t="s">
        <v>111</v>
      </c>
    </row>
    <row r="249" spans="1:63" s="114" customFormat="1" ht="15">
      <c r="A249" s="411"/>
      <c r="B249" s="119" t="s">
        <v>46</v>
      </c>
      <c r="C249" s="119" t="s">
        <v>47</v>
      </c>
      <c r="D249" s="120" t="s">
        <v>120</v>
      </c>
      <c r="E249" s="121" t="s">
        <v>121</v>
      </c>
      <c r="F249" s="122" t="s">
        <v>129</v>
      </c>
      <c r="G249" s="121" t="s">
        <v>122</v>
      </c>
      <c r="H249" s="121" t="s">
        <v>123</v>
      </c>
      <c r="I249" s="121" t="s">
        <v>124</v>
      </c>
      <c r="J249" s="121" t="s">
        <v>141</v>
      </c>
      <c r="K249" s="123" t="s">
        <v>125</v>
      </c>
      <c r="L249" s="124"/>
      <c r="M249" s="124"/>
      <c r="N249" s="125">
        <v>1</v>
      </c>
      <c r="O249" s="121">
        <v>2</v>
      </c>
      <c r="P249" s="121">
        <v>3</v>
      </c>
      <c r="Q249" s="121">
        <v>4</v>
      </c>
      <c r="R249" s="121">
        <v>5</v>
      </c>
      <c r="S249" s="123">
        <v>6</v>
      </c>
      <c r="T249" s="126">
        <v>7</v>
      </c>
      <c r="U249" s="125">
        <v>8</v>
      </c>
      <c r="V249" s="121">
        <v>9</v>
      </c>
      <c r="W249" s="121">
        <v>10</v>
      </c>
      <c r="X249" s="121">
        <v>11</v>
      </c>
      <c r="Y249" s="121">
        <v>12</v>
      </c>
      <c r="Z249" s="121">
        <v>13</v>
      </c>
      <c r="AA249" s="121">
        <v>14</v>
      </c>
      <c r="AB249" s="121">
        <v>15</v>
      </c>
      <c r="AC249" s="121">
        <v>16</v>
      </c>
      <c r="AD249" s="116"/>
      <c r="AE249" s="121">
        <v>1</v>
      </c>
      <c r="AF249" s="121">
        <v>2</v>
      </c>
      <c r="AG249" s="121">
        <v>3</v>
      </c>
      <c r="AH249" s="121">
        <v>4</v>
      </c>
      <c r="AI249" s="121">
        <v>5</v>
      </c>
      <c r="AJ249" s="121">
        <v>6</v>
      </c>
      <c r="AK249" s="121">
        <v>7</v>
      </c>
      <c r="AL249" s="121">
        <v>8</v>
      </c>
      <c r="AM249" s="121">
        <v>9</v>
      </c>
      <c r="AN249" s="121">
        <v>10</v>
      </c>
      <c r="AO249" s="121">
        <v>11</v>
      </c>
      <c r="AP249" s="121">
        <v>12</v>
      </c>
      <c r="AQ249" s="121">
        <v>13</v>
      </c>
      <c r="AR249" s="121">
        <v>14</v>
      </c>
      <c r="AS249" s="121">
        <v>15</v>
      </c>
      <c r="AT249" s="121">
        <v>16</v>
      </c>
      <c r="AV249" s="121">
        <v>1</v>
      </c>
      <c r="AW249" s="121">
        <v>2</v>
      </c>
      <c r="AX249" s="121">
        <v>3</v>
      </c>
      <c r="AY249" s="121">
        <v>4</v>
      </c>
      <c r="AZ249" s="121">
        <v>5</v>
      </c>
      <c r="BA249" s="121">
        <v>6</v>
      </c>
      <c r="BB249" s="121">
        <v>7</v>
      </c>
      <c r="BC249" s="121">
        <v>8</v>
      </c>
      <c r="BD249" s="121">
        <v>9</v>
      </c>
      <c r="BE249" s="121">
        <v>10</v>
      </c>
      <c r="BF249" s="121">
        <v>11</v>
      </c>
      <c r="BG249" s="121">
        <v>12</v>
      </c>
      <c r="BH249" s="121">
        <v>13</v>
      </c>
      <c r="BI249" s="121">
        <v>14</v>
      </c>
      <c r="BJ249" s="121">
        <v>15</v>
      </c>
      <c r="BK249" s="121">
        <v>16</v>
      </c>
    </row>
    <row r="250" spans="1:63" s="114" customFormat="1" ht="15.75">
      <c r="A250" s="306">
        <v>15</v>
      </c>
      <c r="B250" s="295" t="s">
        <v>258</v>
      </c>
      <c r="C250" s="307" t="s">
        <v>259</v>
      </c>
      <c r="D250" s="308">
        <v>870711</v>
      </c>
      <c r="E250" s="128" t="s">
        <v>397</v>
      </c>
      <c r="F250" s="129" t="e">
        <f>J250/G250</f>
        <v>#DIV/0!</v>
      </c>
      <c r="G250" s="128">
        <f aca="true" t="shared" si="85" ref="G250:G268">COUNT(N250:AC250)</f>
        <v>0</v>
      </c>
      <c r="H250" s="128">
        <f aca="true" t="shared" si="86" ref="H250:H268">SUM(N250:AC250)</f>
        <v>0</v>
      </c>
      <c r="I250" s="128">
        <f aca="true" t="shared" si="87" ref="I250:I268">SUM(AE250:AT250)</f>
        <v>0</v>
      </c>
      <c r="J250" s="130">
        <f>SUM(H250:I250)</f>
        <v>0</v>
      </c>
      <c r="K250" s="131">
        <f aca="true" t="shared" si="88" ref="K250:K268">SUM(AV250:BK250)</f>
        <v>0</v>
      </c>
      <c r="L250" s="116"/>
      <c r="M250" s="116"/>
      <c r="N250" s="132"/>
      <c r="O250" s="133"/>
      <c r="P250" s="133"/>
      <c r="Q250" s="133"/>
      <c r="R250" s="133"/>
      <c r="S250" s="134"/>
      <c r="T250" s="135"/>
      <c r="U250" s="132"/>
      <c r="V250" s="133"/>
      <c r="W250" s="133"/>
      <c r="X250" s="133"/>
      <c r="Y250" s="133"/>
      <c r="Z250" s="133"/>
      <c r="AA250" s="133"/>
      <c r="AB250" s="133"/>
      <c r="AC250" s="133"/>
      <c r="AD250" s="136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7"/>
      <c r="AV250" s="138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</row>
    <row r="251" spans="1:63" s="114" customFormat="1" ht="15.75">
      <c r="A251" s="306">
        <v>11</v>
      </c>
      <c r="B251" s="295" t="s">
        <v>260</v>
      </c>
      <c r="C251" s="307" t="s">
        <v>261</v>
      </c>
      <c r="D251" s="308">
        <v>921020</v>
      </c>
      <c r="E251" s="128" t="s">
        <v>397</v>
      </c>
      <c r="F251" s="129">
        <f>J251/G251</f>
        <v>1.6363636363636365</v>
      </c>
      <c r="G251" s="128">
        <f t="shared" si="85"/>
        <v>11</v>
      </c>
      <c r="H251" s="128">
        <f t="shared" si="86"/>
        <v>10</v>
      </c>
      <c r="I251" s="128">
        <f t="shared" si="87"/>
        <v>8</v>
      </c>
      <c r="J251" s="130">
        <f>SUM(H251:I251)</f>
        <v>18</v>
      </c>
      <c r="K251" s="131">
        <f t="shared" si="88"/>
        <v>0</v>
      </c>
      <c r="L251" s="116"/>
      <c r="M251" s="116"/>
      <c r="N251" s="132"/>
      <c r="O251" s="133">
        <v>1</v>
      </c>
      <c r="P251" s="133">
        <v>1</v>
      </c>
      <c r="Q251" s="133">
        <v>1</v>
      </c>
      <c r="R251" s="133">
        <v>0</v>
      </c>
      <c r="S251" s="134">
        <v>0</v>
      </c>
      <c r="T251" s="135">
        <v>1</v>
      </c>
      <c r="U251" s="132">
        <v>4</v>
      </c>
      <c r="V251" s="133">
        <v>0</v>
      </c>
      <c r="W251" s="133">
        <v>0</v>
      </c>
      <c r="X251" s="133">
        <v>1</v>
      </c>
      <c r="Y251" s="133"/>
      <c r="Z251" s="133"/>
      <c r="AA251" s="133"/>
      <c r="AB251" s="133"/>
      <c r="AC251" s="133">
        <v>1</v>
      </c>
      <c r="AD251" s="136"/>
      <c r="AE251" s="133"/>
      <c r="AF251" s="133">
        <v>1</v>
      </c>
      <c r="AG251" s="133">
        <v>2</v>
      </c>
      <c r="AH251" s="133">
        <v>0</v>
      </c>
      <c r="AI251" s="133">
        <v>0</v>
      </c>
      <c r="AJ251" s="133">
        <v>0</v>
      </c>
      <c r="AK251" s="133">
        <v>1</v>
      </c>
      <c r="AL251" s="133">
        <v>3</v>
      </c>
      <c r="AM251" s="133">
        <v>0</v>
      </c>
      <c r="AN251" s="133">
        <v>0</v>
      </c>
      <c r="AO251" s="133">
        <v>0</v>
      </c>
      <c r="AP251" s="133"/>
      <c r="AQ251" s="133"/>
      <c r="AR251" s="133"/>
      <c r="AS251" s="133"/>
      <c r="AT251" s="133">
        <v>1</v>
      </c>
      <c r="AU251" s="137"/>
      <c r="AV251" s="138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</row>
    <row r="252" spans="1:63" s="114" customFormat="1" ht="15.75">
      <c r="A252" s="306">
        <v>12</v>
      </c>
      <c r="B252" s="295" t="s">
        <v>262</v>
      </c>
      <c r="C252" s="307" t="s">
        <v>39</v>
      </c>
      <c r="D252" s="308">
        <v>830218</v>
      </c>
      <c r="E252" s="128" t="s">
        <v>397</v>
      </c>
      <c r="F252" s="129">
        <f>J252/G252</f>
        <v>2.357142857142857</v>
      </c>
      <c r="G252" s="128">
        <f t="shared" si="85"/>
        <v>14</v>
      </c>
      <c r="H252" s="128">
        <f t="shared" si="86"/>
        <v>21</v>
      </c>
      <c r="I252" s="128">
        <f t="shared" si="87"/>
        <v>12</v>
      </c>
      <c r="J252" s="130">
        <f>SUM(H252:I252)</f>
        <v>33</v>
      </c>
      <c r="K252" s="131">
        <f t="shared" si="88"/>
        <v>0</v>
      </c>
      <c r="L252" s="116"/>
      <c r="M252" s="116"/>
      <c r="N252" s="132">
        <v>1</v>
      </c>
      <c r="O252" s="133">
        <v>1</v>
      </c>
      <c r="P252" s="133">
        <v>1</v>
      </c>
      <c r="Q252" s="133">
        <v>0</v>
      </c>
      <c r="R252" s="133">
        <v>2</v>
      </c>
      <c r="S252" s="134">
        <v>2</v>
      </c>
      <c r="T252" s="135">
        <v>3</v>
      </c>
      <c r="U252" s="132">
        <v>7</v>
      </c>
      <c r="V252" s="133">
        <v>0</v>
      </c>
      <c r="W252" s="133">
        <v>2</v>
      </c>
      <c r="X252" s="133">
        <v>1</v>
      </c>
      <c r="Y252" s="133">
        <v>0</v>
      </c>
      <c r="Z252" s="133">
        <v>1</v>
      </c>
      <c r="AA252" s="133">
        <v>0</v>
      </c>
      <c r="AB252" s="133"/>
      <c r="AC252" s="133"/>
      <c r="AD252" s="136"/>
      <c r="AE252" s="133">
        <v>1</v>
      </c>
      <c r="AF252" s="133">
        <v>0</v>
      </c>
      <c r="AG252" s="133">
        <v>0</v>
      </c>
      <c r="AH252" s="133">
        <v>1</v>
      </c>
      <c r="AI252" s="133">
        <v>3</v>
      </c>
      <c r="AJ252" s="133">
        <v>1</v>
      </c>
      <c r="AK252" s="133">
        <v>2</v>
      </c>
      <c r="AL252" s="133">
        <v>1</v>
      </c>
      <c r="AM252" s="133">
        <v>1</v>
      </c>
      <c r="AN252" s="133">
        <v>0</v>
      </c>
      <c r="AO252" s="133">
        <v>0</v>
      </c>
      <c r="AP252" s="133">
        <v>0</v>
      </c>
      <c r="AQ252" s="133">
        <v>2</v>
      </c>
      <c r="AR252" s="133">
        <v>0</v>
      </c>
      <c r="AS252" s="133"/>
      <c r="AT252" s="133"/>
      <c r="AU252" s="137"/>
      <c r="AV252" s="138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</row>
    <row r="253" spans="1:63" s="114" customFormat="1" ht="15.75">
      <c r="A253" s="306">
        <v>91</v>
      </c>
      <c r="B253" s="295" t="s">
        <v>263</v>
      </c>
      <c r="C253" s="307" t="s">
        <v>16</v>
      </c>
      <c r="D253" s="308">
        <v>800618</v>
      </c>
      <c r="E253" s="128" t="s">
        <v>397</v>
      </c>
      <c r="F253" s="129">
        <f>J253/G253</f>
        <v>1</v>
      </c>
      <c r="G253" s="128">
        <f t="shared" si="85"/>
        <v>8</v>
      </c>
      <c r="H253" s="128">
        <f t="shared" si="86"/>
        <v>6</v>
      </c>
      <c r="I253" s="128">
        <f t="shared" si="87"/>
        <v>2</v>
      </c>
      <c r="J253" s="130">
        <f>SUM(H253:I253)</f>
        <v>8</v>
      </c>
      <c r="K253" s="131">
        <f t="shared" si="88"/>
        <v>0</v>
      </c>
      <c r="L253" s="141"/>
      <c r="M253" s="141"/>
      <c r="N253" s="132">
        <v>0</v>
      </c>
      <c r="O253" s="133">
        <v>0</v>
      </c>
      <c r="P253" s="133">
        <v>2</v>
      </c>
      <c r="Q253" s="133"/>
      <c r="R253" s="133"/>
      <c r="S253" s="134">
        <v>0</v>
      </c>
      <c r="T253" s="135"/>
      <c r="U253" s="132"/>
      <c r="V253" s="133"/>
      <c r="W253" s="133"/>
      <c r="X253" s="133">
        <v>1</v>
      </c>
      <c r="Y253" s="133"/>
      <c r="Z253" s="133">
        <v>0</v>
      </c>
      <c r="AA253" s="133"/>
      <c r="AB253" s="133">
        <v>1</v>
      </c>
      <c r="AC253" s="133">
        <v>2</v>
      </c>
      <c r="AD253" s="136"/>
      <c r="AE253" s="133">
        <v>0</v>
      </c>
      <c r="AF253" s="133">
        <v>0</v>
      </c>
      <c r="AG253" s="133">
        <v>1</v>
      </c>
      <c r="AH253" s="133"/>
      <c r="AI253" s="133"/>
      <c r="AJ253" s="133">
        <v>0</v>
      </c>
      <c r="AK253" s="133"/>
      <c r="AL253" s="133"/>
      <c r="AM253" s="133"/>
      <c r="AN253" s="133"/>
      <c r="AO253" s="133">
        <v>1</v>
      </c>
      <c r="AP253" s="133"/>
      <c r="AQ253" s="133">
        <v>0</v>
      </c>
      <c r="AR253" s="133"/>
      <c r="AS253" s="133">
        <v>0</v>
      </c>
      <c r="AT253" s="133">
        <v>0</v>
      </c>
      <c r="AU253" s="142"/>
      <c r="AV253" s="143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</row>
    <row r="254" spans="1:63" ht="15.75">
      <c r="A254" s="306">
        <v>6</v>
      </c>
      <c r="B254" s="295" t="s">
        <v>134</v>
      </c>
      <c r="C254" s="307" t="s">
        <v>80</v>
      </c>
      <c r="D254" s="308">
        <v>920311</v>
      </c>
      <c r="E254" s="128" t="s">
        <v>397</v>
      </c>
      <c r="F254" s="129">
        <f>J254/G254</f>
        <v>2.857142857142857</v>
      </c>
      <c r="G254" s="128">
        <f t="shared" si="85"/>
        <v>14</v>
      </c>
      <c r="H254" s="128">
        <f t="shared" si="86"/>
        <v>19</v>
      </c>
      <c r="I254" s="128">
        <f t="shared" si="87"/>
        <v>21</v>
      </c>
      <c r="J254" s="130">
        <f>SUM(H254:I254)</f>
        <v>40</v>
      </c>
      <c r="K254" s="131">
        <f t="shared" si="88"/>
        <v>0</v>
      </c>
      <c r="L254" s="116"/>
      <c r="M254" s="116"/>
      <c r="N254" s="132">
        <v>0</v>
      </c>
      <c r="O254" s="133">
        <v>1</v>
      </c>
      <c r="P254" s="133">
        <v>2</v>
      </c>
      <c r="Q254" s="133">
        <v>0</v>
      </c>
      <c r="R254" s="133">
        <v>4</v>
      </c>
      <c r="S254" s="134">
        <v>2</v>
      </c>
      <c r="T254" s="135">
        <v>0</v>
      </c>
      <c r="U254" s="132">
        <v>4</v>
      </c>
      <c r="V254" s="133">
        <v>1</v>
      </c>
      <c r="W254" s="133">
        <v>1</v>
      </c>
      <c r="X254" s="133">
        <v>1</v>
      </c>
      <c r="Y254" s="133">
        <v>0</v>
      </c>
      <c r="Z254" s="133"/>
      <c r="AA254" s="133">
        <v>2</v>
      </c>
      <c r="AB254" s="133">
        <v>1</v>
      </c>
      <c r="AC254" s="133"/>
      <c r="AD254" s="136"/>
      <c r="AE254" s="133">
        <v>3</v>
      </c>
      <c r="AF254" s="133">
        <v>0</v>
      </c>
      <c r="AG254" s="133">
        <v>0</v>
      </c>
      <c r="AH254" s="133">
        <v>3</v>
      </c>
      <c r="AI254" s="133">
        <v>2</v>
      </c>
      <c r="AJ254" s="133">
        <v>1</v>
      </c>
      <c r="AK254" s="133">
        <v>4</v>
      </c>
      <c r="AL254" s="133">
        <v>1</v>
      </c>
      <c r="AM254" s="133">
        <v>1</v>
      </c>
      <c r="AN254" s="133">
        <v>0</v>
      </c>
      <c r="AO254" s="133">
        <v>2</v>
      </c>
      <c r="AP254" s="133">
        <v>2</v>
      </c>
      <c r="AQ254" s="133"/>
      <c r="AR254" s="133">
        <v>0</v>
      </c>
      <c r="AS254" s="133">
        <v>2</v>
      </c>
      <c r="AT254" s="133"/>
      <c r="AU254" s="137"/>
      <c r="AV254" s="138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</row>
    <row r="255" spans="1:63" ht="15.75">
      <c r="A255" s="306">
        <v>49</v>
      </c>
      <c r="B255" s="295" t="s">
        <v>264</v>
      </c>
      <c r="C255" s="307" t="s">
        <v>22</v>
      </c>
      <c r="D255" s="308">
        <v>910510</v>
      </c>
      <c r="E255" s="128" t="s">
        <v>397</v>
      </c>
      <c r="F255" s="129">
        <f aca="true" t="shared" si="89" ref="F255:F266">J255/G255</f>
        <v>3.3333333333333335</v>
      </c>
      <c r="G255" s="128">
        <f t="shared" si="85"/>
        <v>9</v>
      </c>
      <c r="H255" s="128">
        <f t="shared" si="86"/>
        <v>15</v>
      </c>
      <c r="I255" s="128">
        <f t="shared" si="87"/>
        <v>15</v>
      </c>
      <c r="J255" s="130">
        <f aca="true" t="shared" si="90" ref="J255:J263">SUM(H255:I255)</f>
        <v>30</v>
      </c>
      <c r="K255" s="131">
        <f t="shared" si="88"/>
        <v>10</v>
      </c>
      <c r="L255" s="116"/>
      <c r="M255" s="116"/>
      <c r="N255" s="132">
        <v>1</v>
      </c>
      <c r="O255" s="133"/>
      <c r="P255" s="133">
        <v>2</v>
      </c>
      <c r="Q255" s="133"/>
      <c r="R255" s="133">
        <v>1</v>
      </c>
      <c r="S255" s="134">
        <v>3</v>
      </c>
      <c r="T255" s="135">
        <v>3</v>
      </c>
      <c r="U255" s="132">
        <v>2</v>
      </c>
      <c r="V255" s="133">
        <v>1</v>
      </c>
      <c r="W255" s="133">
        <v>0</v>
      </c>
      <c r="X255" s="133">
        <v>2</v>
      </c>
      <c r="Y255" s="133"/>
      <c r="Z255" s="133"/>
      <c r="AA255" s="133"/>
      <c r="AB255" s="133"/>
      <c r="AC255" s="133"/>
      <c r="AD255" s="136"/>
      <c r="AE255" s="133">
        <v>1</v>
      </c>
      <c r="AF255" s="133"/>
      <c r="AG255" s="133">
        <v>2</v>
      </c>
      <c r="AH255" s="133"/>
      <c r="AI255" s="133">
        <v>2</v>
      </c>
      <c r="AJ255" s="133">
        <v>0</v>
      </c>
      <c r="AK255" s="133">
        <v>1</v>
      </c>
      <c r="AL255" s="133">
        <v>3</v>
      </c>
      <c r="AM255" s="133">
        <v>0</v>
      </c>
      <c r="AN255" s="133">
        <v>2</v>
      </c>
      <c r="AO255" s="133">
        <v>4</v>
      </c>
      <c r="AP255" s="133"/>
      <c r="AQ255" s="133"/>
      <c r="AR255" s="133"/>
      <c r="AS255" s="133"/>
      <c r="AT255" s="133"/>
      <c r="AU255" s="137"/>
      <c r="AV255" s="138"/>
      <c r="AW255" s="139"/>
      <c r="AX255" s="139"/>
      <c r="AY255" s="139"/>
      <c r="AZ255" s="139"/>
      <c r="BA255" s="139"/>
      <c r="BB255" s="139"/>
      <c r="BC255" s="139"/>
      <c r="BD255" s="139"/>
      <c r="BE255" s="139">
        <v>10</v>
      </c>
      <c r="BF255" s="139"/>
      <c r="BG255" s="139"/>
      <c r="BH255" s="139"/>
      <c r="BI255" s="139"/>
      <c r="BJ255" s="139"/>
      <c r="BK255" s="139"/>
    </row>
    <row r="256" spans="1:63" ht="15.75">
      <c r="A256" s="306"/>
      <c r="B256" s="295" t="s">
        <v>139</v>
      </c>
      <c r="C256" s="307" t="s">
        <v>84</v>
      </c>
      <c r="D256" s="309">
        <v>850918</v>
      </c>
      <c r="E256" s="128" t="s">
        <v>397</v>
      </c>
      <c r="F256" s="129" t="e">
        <f t="shared" si="89"/>
        <v>#DIV/0!</v>
      </c>
      <c r="G256" s="128">
        <f t="shared" si="85"/>
        <v>0</v>
      </c>
      <c r="H256" s="128">
        <f t="shared" si="86"/>
        <v>0</v>
      </c>
      <c r="I256" s="128">
        <f t="shared" si="87"/>
        <v>0</v>
      </c>
      <c r="J256" s="130">
        <f t="shared" si="90"/>
        <v>0</v>
      </c>
      <c r="K256" s="131">
        <f t="shared" si="88"/>
        <v>0</v>
      </c>
      <c r="L256" s="116"/>
      <c r="M256" s="116"/>
      <c r="N256" s="132"/>
      <c r="O256" s="133"/>
      <c r="P256" s="133"/>
      <c r="Q256" s="133"/>
      <c r="R256" s="133"/>
      <c r="S256" s="134"/>
      <c r="T256" s="135"/>
      <c r="U256" s="132"/>
      <c r="V256" s="133"/>
      <c r="W256" s="133"/>
      <c r="X256" s="133"/>
      <c r="Y256" s="133"/>
      <c r="Z256" s="133"/>
      <c r="AA256" s="133"/>
      <c r="AB256" s="133"/>
      <c r="AC256" s="133"/>
      <c r="AD256" s="136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7"/>
      <c r="AV256" s="138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</row>
    <row r="257" spans="1:63" ht="15.75">
      <c r="A257" s="306">
        <v>61</v>
      </c>
      <c r="B257" s="295" t="s">
        <v>256</v>
      </c>
      <c r="C257" s="307" t="s">
        <v>15</v>
      </c>
      <c r="D257" s="308">
        <v>870305</v>
      </c>
      <c r="E257" s="128" t="s">
        <v>397</v>
      </c>
      <c r="F257" s="129">
        <f t="shared" si="89"/>
        <v>1.8461538461538463</v>
      </c>
      <c r="G257" s="128">
        <f t="shared" si="85"/>
        <v>13</v>
      </c>
      <c r="H257" s="128">
        <f t="shared" si="86"/>
        <v>15</v>
      </c>
      <c r="I257" s="128">
        <f t="shared" si="87"/>
        <v>9</v>
      </c>
      <c r="J257" s="130">
        <f t="shared" si="90"/>
        <v>24</v>
      </c>
      <c r="K257" s="131">
        <f t="shared" si="88"/>
        <v>0</v>
      </c>
      <c r="L257" s="116"/>
      <c r="M257" s="116"/>
      <c r="N257" s="132">
        <v>2</v>
      </c>
      <c r="O257" s="133">
        <v>0</v>
      </c>
      <c r="P257" s="133">
        <v>1</v>
      </c>
      <c r="Q257" s="133">
        <v>2</v>
      </c>
      <c r="R257" s="133">
        <v>0</v>
      </c>
      <c r="S257" s="134">
        <v>1</v>
      </c>
      <c r="T257" s="135"/>
      <c r="U257" s="132"/>
      <c r="V257" s="133">
        <v>1</v>
      </c>
      <c r="W257" s="133">
        <v>0</v>
      </c>
      <c r="X257" s="133">
        <v>2</v>
      </c>
      <c r="Y257" s="133">
        <v>1</v>
      </c>
      <c r="Z257" s="133">
        <v>1</v>
      </c>
      <c r="AA257" s="133">
        <v>2</v>
      </c>
      <c r="AB257" s="133">
        <v>2</v>
      </c>
      <c r="AC257" s="133"/>
      <c r="AD257" s="136"/>
      <c r="AE257" s="133">
        <v>0</v>
      </c>
      <c r="AF257" s="133">
        <v>0</v>
      </c>
      <c r="AG257" s="133">
        <v>1</v>
      </c>
      <c r="AH257" s="133">
        <v>1</v>
      </c>
      <c r="AI257" s="133">
        <v>0</v>
      </c>
      <c r="AJ257" s="133">
        <v>5</v>
      </c>
      <c r="AK257" s="133"/>
      <c r="AL257" s="133"/>
      <c r="AM257" s="133">
        <v>0</v>
      </c>
      <c r="AN257" s="133">
        <v>1</v>
      </c>
      <c r="AO257" s="133">
        <v>0</v>
      </c>
      <c r="AP257" s="133">
        <v>1</v>
      </c>
      <c r="AQ257" s="133">
        <v>0</v>
      </c>
      <c r="AR257" s="133">
        <v>0</v>
      </c>
      <c r="AS257" s="133">
        <v>0</v>
      </c>
      <c r="AT257" s="133"/>
      <c r="AU257" s="137"/>
      <c r="AV257" s="138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</row>
    <row r="258" spans="1:63" ht="15.75">
      <c r="A258" s="306">
        <v>5</v>
      </c>
      <c r="B258" s="295" t="s">
        <v>265</v>
      </c>
      <c r="C258" s="307" t="s">
        <v>83</v>
      </c>
      <c r="D258" s="308">
        <v>750522</v>
      </c>
      <c r="E258" s="128" t="s">
        <v>397</v>
      </c>
      <c r="F258" s="129">
        <f t="shared" si="89"/>
        <v>1.8888888888888888</v>
      </c>
      <c r="G258" s="128">
        <f t="shared" si="85"/>
        <v>9</v>
      </c>
      <c r="H258" s="128">
        <f t="shared" si="86"/>
        <v>7</v>
      </c>
      <c r="I258" s="128">
        <f t="shared" si="87"/>
        <v>10</v>
      </c>
      <c r="J258" s="130">
        <f t="shared" si="90"/>
        <v>17</v>
      </c>
      <c r="K258" s="131">
        <f t="shared" si="88"/>
        <v>0</v>
      </c>
      <c r="L258" s="116"/>
      <c r="M258" s="116"/>
      <c r="N258" s="132">
        <v>3</v>
      </c>
      <c r="O258" s="133">
        <v>1</v>
      </c>
      <c r="P258" s="133">
        <v>0</v>
      </c>
      <c r="Q258" s="133"/>
      <c r="R258" s="133">
        <v>0</v>
      </c>
      <c r="S258" s="134"/>
      <c r="T258" s="135">
        <v>2</v>
      </c>
      <c r="U258" s="132"/>
      <c r="V258" s="133">
        <v>0</v>
      </c>
      <c r="W258" s="133"/>
      <c r="X258" s="133">
        <v>1</v>
      </c>
      <c r="Y258" s="133"/>
      <c r="Z258" s="133"/>
      <c r="AA258" s="133">
        <v>0</v>
      </c>
      <c r="AB258" s="133">
        <v>0</v>
      </c>
      <c r="AC258" s="133"/>
      <c r="AD258" s="136"/>
      <c r="AE258" s="133">
        <v>0</v>
      </c>
      <c r="AF258" s="133">
        <v>1</v>
      </c>
      <c r="AG258" s="133">
        <v>2</v>
      </c>
      <c r="AH258" s="133"/>
      <c r="AI258" s="133">
        <v>1</v>
      </c>
      <c r="AJ258" s="133"/>
      <c r="AK258" s="133">
        <v>1</v>
      </c>
      <c r="AL258" s="133"/>
      <c r="AM258" s="133">
        <v>0</v>
      </c>
      <c r="AN258" s="133"/>
      <c r="AO258" s="133">
        <v>1</v>
      </c>
      <c r="AP258" s="133"/>
      <c r="AQ258" s="133"/>
      <c r="AR258" s="133">
        <v>2</v>
      </c>
      <c r="AS258" s="133">
        <v>2</v>
      </c>
      <c r="AT258" s="133"/>
      <c r="AU258" s="137"/>
      <c r="AV258" s="138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</row>
    <row r="259" spans="1:63" ht="15.75">
      <c r="A259" s="306">
        <v>34</v>
      </c>
      <c r="B259" s="295" t="s">
        <v>254</v>
      </c>
      <c r="C259" s="307" t="s">
        <v>20</v>
      </c>
      <c r="D259" s="309">
        <v>861124</v>
      </c>
      <c r="E259" s="128" t="s">
        <v>397</v>
      </c>
      <c r="F259" s="129">
        <f t="shared" si="89"/>
        <v>1.9166666666666667</v>
      </c>
      <c r="G259" s="128">
        <f t="shared" si="85"/>
        <v>12</v>
      </c>
      <c r="H259" s="128">
        <f t="shared" si="86"/>
        <v>15</v>
      </c>
      <c r="I259" s="128">
        <f t="shared" si="87"/>
        <v>8</v>
      </c>
      <c r="J259" s="130">
        <f t="shared" si="90"/>
        <v>23</v>
      </c>
      <c r="K259" s="131">
        <f t="shared" si="88"/>
        <v>0</v>
      </c>
      <c r="L259" s="116"/>
      <c r="M259" s="116"/>
      <c r="N259" s="132">
        <v>1</v>
      </c>
      <c r="O259" s="133">
        <v>0</v>
      </c>
      <c r="P259" s="133">
        <v>2</v>
      </c>
      <c r="Q259" s="133">
        <v>2</v>
      </c>
      <c r="R259" s="133">
        <v>1</v>
      </c>
      <c r="S259" s="134"/>
      <c r="T259" s="135"/>
      <c r="U259" s="132"/>
      <c r="V259" s="133">
        <v>2</v>
      </c>
      <c r="W259" s="133">
        <v>1</v>
      </c>
      <c r="X259" s="133"/>
      <c r="Y259" s="133">
        <v>1</v>
      </c>
      <c r="Z259" s="133">
        <v>2</v>
      </c>
      <c r="AA259" s="133">
        <v>1</v>
      </c>
      <c r="AB259" s="133">
        <v>1</v>
      </c>
      <c r="AC259" s="133">
        <v>1</v>
      </c>
      <c r="AD259" s="136"/>
      <c r="AE259" s="133">
        <v>1</v>
      </c>
      <c r="AF259" s="133">
        <v>0</v>
      </c>
      <c r="AG259" s="133">
        <v>2</v>
      </c>
      <c r="AH259" s="133">
        <v>1</v>
      </c>
      <c r="AI259" s="133">
        <v>1</v>
      </c>
      <c r="AJ259" s="133"/>
      <c r="AK259" s="133"/>
      <c r="AL259" s="133"/>
      <c r="AM259" s="133">
        <v>1</v>
      </c>
      <c r="AN259" s="133">
        <v>1</v>
      </c>
      <c r="AO259" s="133"/>
      <c r="AP259" s="133">
        <v>1</v>
      </c>
      <c r="AQ259" s="133">
        <v>0</v>
      </c>
      <c r="AR259" s="133">
        <v>0</v>
      </c>
      <c r="AS259" s="133">
        <v>0</v>
      </c>
      <c r="AT259" s="133">
        <v>0</v>
      </c>
      <c r="AU259" s="137"/>
      <c r="AV259" s="138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</row>
    <row r="260" spans="1:63" ht="15.75">
      <c r="A260" s="306">
        <v>4</v>
      </c>
      <c r="B260" s="295" t="s">
        <v>266</v>
      </c>
      <c r="C260" s="307" t="s">
        <v>30</v>
      </c>
      <c r="D260" s="309">
        <v>771012</v>
      </c>
      <c r="E260" s="128" t="s">
        <v>397</v>
      </c>
      <c r="F260" s="129">
        <f t="shared" si="89"/>
        <v>1.6666666666666667</v>
      </c>
      <c r="G260" s="128">
        <f t="shared" si="85"/>
        <v>6</v>
      </c>
      <c r="H260" s="128">
        <f t="shared" si="86"/>
        <v>6</v>
      </c>
      <c r="I260" s="128">
        <f t="shared" si="87"/>
        <v>4</v>
      </c>
      <c r="J260" s="130">
        <f t="shared" si="90"/>
        <v>10</v>
      </c>
      <c r="K260" s="131">
        <f t="shared" si="88"/>
        <v>0</v>
      </c>
      <c r="L260" s="116"/>
      <c r="M260" s="116"/>
      <c r="N260" s="132">
        <v>0</v>
      </c>
      <c r="O260" s="133">
        <v>0</v>
      </c>
      <c r="P260" s="133"/>
      <c r="Q260" s="133"/>
      <c r="R260" s="133">
        <v>2</v>
      </c>
      <c r="S260" s="134"/>
      <c r="T260" s="135"/>
      <c r="U260" s="132"/>
      <c r="V260" s="133"/>
      <c r="W260" s="133"/>
      <c r="X260" s="133">
        <v>1</v>
      </c>
      <c r="Y260" s="133">
        <v>3</v>
      </c>
      <c r="Z260" s="133"/>
      <c r="AA260" s="133">
        <v>0</v>
      </c>
      <c r="AB260" s="133"/>
      <c r="AC260" s="133"/>
      <c r="AD260" s="136"/>
      <c r="AE260" s="133">
        <v>1</v>
      </c>
      <c r="AF260" s="133">
        <v>1</v>
      </c>
      <c r="AG260" s="133"/>
      <c r="AH260" s="133"/>
      <c r="AI260" s="133">
        <v>1</v>
      </c>
      <c r="AJ260" s="133"/>
      <c r="AK260" s="133"/>
      <c r="AL260" s="133"/>
      <c r="AM260" s="133"/>
      <c r="AN260" s="133"/>
      <c r="AO260" s="133">
        <v>0</v>
      </c>
      <c r="AP260" s="133">
        <v>0</v>
      </c>
      <c r="AQ260" s="133"/>
      <c r="AR260" s="133">
        <v>1</v>
      </c>
      <c r="AS260" s="133"/>
      <c r="AT260" s="133"/>
      <c r="AU260" s="137"/>
      <c r="AV260" s="138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</row>
    <row r="261" spans="1:63" ht="15.75">
      <c r="A261" s="306"/>
      <c r="B261" s="295" t="s">
        <v>506</v>
      </c>
      <c r="C261" s="307" t="s">
        <v>66</v>
      </c>
      <c r="D261" s="309">
        <v>920605</v>
      </c>
      <c r="E261" s="128" t="s">
        <v>397</v>
      </c>
      <c r="F261" s="129">
        <f t="shared" si="89"/>
        <v>3.25</v>
      </c>
      <c r="G261" s="128">
        <f t="shared" si="85"/>
        <v>4</v>
      </c>
      <c r="H261" s="128">
        <f t="shared" si="86"/>
        <v>8</v>
      </c>
      <c r="I261" s="128">
        <f t="shared" si="87"/>
        <v>5</v>
      </c>
      <c r="J261" s="130">
        <f t="shared" si="90"/>
        <v>13</v>
      </c>
      <c r="K261" s="131">
        <f t="shared" si="88"/>
        <v>0</v>
      </c>
      <c r="L261" s="116"/>
      <c r="M261" s="116"/>
      <c r="N261" s="132"/>
      <c r="O261" s="133"/>
      <c r="P261" s="133"/>
      <c r="Q261" s="133">
        <v>2</v>
      </c>
      <c r="R261" s="133"/>
      <c r="S261" s="134"/>
      <c r="T261" s="135"/>
      <c r="U261" s="132"/>
      <c r="V261" s="133"/>
      <c r="W261" s="133"/>
      <c r="X261" s="133"/>
      <c r="Y261" s="133"/>
      <c r="Z261" s="133"/>
      <c r="AA261" s="133">
        <v>0</v>
      </c>
      <c r="AB261" s="133">
        <v>3</v>
      </c>
      <c r="AC261" s="133">
        <v>3</v>
      </c>
      <c r="AD261" s="136"/>
      <c r="AE261" s="133"/>
      <c r="AF261" s="133"/>
      <c r="AG261" s="133"/>
      <c r="AH261" s="133">
        <v>1</v>
      </c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>
        <v>1</v>
      </c>
      <c r="AS261" s="133">
        <v>3</v>
      </c>
      <c r="AT261" s="133">
        <v>0</v>
      </c>
      <c r="AU261" s="137"/>
      <c r="AV261" s="138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</row>
    <row r="262" spans="1:63" ht="15.75">
      <c r="A262" s="278"/>
      <c r="B262" s="285" t="s">
        <v>260</v>
      </c>
      <c r="C262" s="285" t="s">
        <v>57</v>
      </c>
      <c r="D262" s="309">
        <v>941128</v>
      </c>
      <c r="E262" s="128" t="s">
        <v>397</v>
      </c>
      <c r="F262" s="129">
        <f t="shared" si="89"/>
        <v>1</v>
      </c>
      <c r="G262" s="128">
        <f t="shared" si="85"/>
        <v>2</v>
      </c>
      <c r="H262" s="128">
        <f t="shared" si="86"/>
        <v>0</v>
      </c>
      <c r="I262" s="128">
        <f t="shared" si="87"/>
        <v>2</v>
      </c>
      <c r="J262" s="130">
        <f t="shared" si="90"/>
        <v>2</v>
      </c>
      <c r="K262" s="131">
        <f t="shared" si="88"/>
        <v>0</v>
      </c>
      <c r="L262" s="116"/>
      <c r="M262" s="116"/>
      <c r="N262" s="132"/>
      <c r="O262" s="133"/>
      <c r="P262" s="133"/>
      <c r="Q262" s="133"/>
      <c r="R262" s="133"/>
      <c r="S262" s="134"/>
      <c r="T262" s="135">
        <v>0</v>
      </c>
      <c r="U262" s="132"/>
      <c r="V262" s="133"/>
      <c r="W262" s="133"/>
      <c r="X262" s="133"/>
      <c r="Y262" s="133"/>
      <c r="Z262" s="133">
        <v>0</v>
      </c>
      <c r="AA262" s="133"/>
      <c r="AB262" s="133"/>
      <c r="AC262" s="133"/>
      <c r="AD262" s="136"/>
      <c r="AE262" s="133"/>
      <c r="AF262" s="133"/>
      <c r="AG262" s="133"/>
      <c r="AH262" s="133"/>
      <c r="AI262" s="133"/>
      <c r="AJ262" s="133"/>
      <c r="AK262" s="133">
        <v>0</v>
      </c>
      <c r="AL262" s="133"/>
      <c r="AM262" s="133"/>
      <c r="AN262" s="133"/>
      <c r="AO262" s="133"/>
      <c r="AP262" s="133"/>
      <c r="AQ262" s="133">
        <v>2</v>
      </c>
      <c r="AR262" s="133"/>
      <c r="AS262" s="133"/>
      <c r="AT262" s="133"/>
      <c r="AU262" s="137"/>
      <c r="AV262" s="138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</row>
    <row r="263" spans="1:63" ht="15.75">
      <c r="A263" s="278"/>
      <c r="B263" s="285" t="s">
        <v>134</v>
      </c>
      <c r="C263" s="285" t="s">
        <v>531</v>
      </c>
      <c r="D263" s="309">
        <v>930518</v>
      </c>
      <c r="E263" s="128" t="s">
        <v>397</v>
      </c>
      <c r="F263" s="129">
        <f t="shared" si="89"/>
        <v>2.6</v>
      </c>
      <c r="G263" s="156">
        <f t="shared" si="85"/>
        <v>5</v>
      </c>
      <c r="H263" s="156">
        <f t="shared" si="86"/>
        <v>8</v>
      </c>
      <c r="I263" s="156">
        <f t="shared" si="87"/>
        <v>5</v>
      </c>
      <c r="J263" s="157">
        <f t="shared" si="90"/>
        <v>13</v>
      </c>
      <c r="K263" s="158">
        <f t="shared" si="88"/>
        <v>0</v>
      </c>
      <c r="L263" s="150"/>
      <c r="M263" s="150"/>
      <c r="N263" s="159"/>
      <c r="O263" s="135"/>
      <c r="P263" s="135"/>
      <c r="Q263" s="135"/>
      <c r="R263" s="135"/>
      <c r="S263" s="160"/>
      <c r="T263" s="135">
        <v>2</v>
      </c>
      <c r="U263" s="159">
        <v>0</v>
      </c>
      <c r="V263" s="135">
        <v>0</v>
      </c>
      <c r="W263" s="135">
        <v>1</v>
      </c>
      <c r="X263" s="135"/>
      <c r="Y263" s="135">
        <v>5</v>
      </c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>
        <v>0</v>
      </c>
      <c r="AL263" s="135">
        <v>3</v>
      </c>
      <c r="AM263" s="135">
        <v>1</v>
      </c>
      <c r="AN263" s="135">
        <v>0</v>
      </c>
      <c r="AO263" s="135"/>
      <c r="AP263" s="135">
        <v>1</v>
      </c>
      <c r="AQ263" s="135"/>
      <c r="AR263" s="135"/>
      <c r="AS263" s="135"/>
      <c r="AT263" s="135"/>
      <c r="AU263" s="161"/>
      <c r="AV263" s="162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</row>
    <row r="264" spans="1:63" ht="15.75">
      <c r="A264" s="278"/>
      <c r="B264" s="285" t="s">
        <v>589</v>
      </c>
      <c r="C264" s="285" t="s">
        <v>23</v>
      </c>
      <c r="D264" s="309">
        <v>931031</v>
      </c>
      <c r="E264" s="128" t="s">
        <v>397</v>
      </c>
      <c r="F264" s="129">
        <f>J264/G264</f>
        <v>0.6666666666666666</v>
      </c>
      <c r="G264" s="156">
        <f>COUNT(N264:AC264)</f>
        <v>3</v>
      </c>
      <c r="H264" s="156">
        <f>SUM(N264:AC264)</f>
        <v>1</v>
      </c>
      <c r="I264" s="156">
        <f>SUM(AE264:AT264)</f>
        <v>1</v>
      </c>
      <c r="J264" s="157">
        <f>SUM(H264:I264)</f>
        <v>2</v>
      </c>
      <c r="K264" s="158">
        <f>SUM(AV264:BK264)</f>
        <v>0</v>
      </c>
      <c r="L264" s="150"/>
      <c r="M264" s="150"/>
      <c r="N264" s="159"/>
      <c r="O264" s="135"/>
      <c r="P264" s="135"/>
      <c r="Q264" s="135"/>
      <c r="R264" s="135"/>
      <c r="S264" s="160"/>
      <c r="T264" s="135"/>
      <c r="U264" s="159"/>
      <c r="V264" s="135"/>
      <c r="W264" s="135"/>
      <c r="X264" s="135"/>
      <c r="Y264" s="135"/>
      <c r="Z264" s="135">
        <v>1</v>
      </c>
      <c r="AA264" s="135">
        <v>0</v>
      </c>
      <c r="AB264" s="135"/>
      <c r="AC264" s="135">
        <v>0</v>
      </c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>
        <v>0</v>
      </c>
      <c r="AR264" s="135">
        <v>0</v>
      </c>
      <c r="AS264" s="135"/>
      <c r="AT264" s="135">
        <v>1</v>
      </c>
      <c r="AU264" s="161"/>
      <c r="AV264" s="162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</row>
    <row r="265" spans="1:63" ht="15.75">
      <c r="A265" s="278"/>
      <c r="B265" s="285" t="s">
        <v>590</v>
      </c>
      <c r="C265" s="285" t="s">
        <v>74</v>
      </c>
      <c r="D265" s="309">
        <v>911111</v>
      </c>
      <c r="E265" s="128" t="s">
        <v>397</v>
      </c>
      <c r="F265" s="129">
        <f>J265/G265</f>
        <v>1.5</v>
      </c>
      <c r="G265" s="156">
        <f>COUNT(N265:AC265)</f>
        <v>2</v>
      </c>
      <c r="H265" s="156">
        <f>SUM(N265:AC265)</f>
        <v>0</v>
      </c>
      <c r="I265" s="156">
        <f>SUM(AE265:AT265)</f>
        <v>3</v>
      </c>
      <c r="J265" s="157">
        <f>SUM(H265:I265)</f>
        <v>3</v>
      </c>
      <c r="K265" s="158">
        <f>SUM(AV265:BK265)</f>
        <v>0</v>
      </c>
      <c r="L265" s="150"/>
      <c r="M265" s="150"/>
      <c r="N265" s="159"/>
      <c r="O265" s="135"/>
      <c r="P265" s="135"/>
      <c r="Q265" s="135"/>
      <c r="R265" s="135"/>
      <c r="S265" s="160"/>
      <c r="T265" s="135"/>
      <c r="U265" s="159"/>
      <c r="V265" s="135"/>
      <c r="W265" s="135"/>
      <c r="X265" s="135"/>
      <c r="Y265" s="135"/>
      <c r="Z265" s="135">
        <v>0</v>
      </c>
      <c r="AA265" s="135"/>
      <c r="AB265" s="135"/>
      <c r="AC265" s="135">
        <v>0</v>
      </c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>
        <v>0</v>
      </c>
      <c r="AR265" s="135"/>
      <c r="AS265" s="135"/>
      <c r="AT265" s="135">
        <v>3</v>
      </c>
      <c r="AU265" s="161"/>
      <c r="AV265" s="162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</row>
    <row r="266" spans="1:63" ht="15.75">
      <c r="A266" s="178"/>
      <c r="B266" s="198" t="s">
        <v>182</v>
      </c>
      <c r="C266" s="198" t="s">
        <v>30</v>
      </c>
      <c r="D266" s="166"/>
      <c r="E266" s="128" t="s">
        <v>505</v>
      </c>
      <c r="F266" s="129">
        <f t="shared" si="89"/>
        <v>5.142857142857143</v>
      </c>
      <c r="G266" s="156">
        <f t="shared" si="85"/>
        <v>7</v>
      </c>
      <c r="H266" s="156">
        <f t="shared" si="86"/>
        <v>36</v>
      </c>
      <c r="I266" s="156">
        <f t="shared" si="87"/>
        <v>1</v>
      </c>
      <c r="J266" s="157">
        <f>H266</f>
        <v>36</v>
      </c>
      <c r="K266" s="158">
        <f t="shared" si="88"/>
        <v>0</v>
      </c>
      <c r="L266" s="116"/>
      <c r="M266" s="116"/>
      <c r="N266" s="159">
        <v>1</v>
      </c>
      <c r="O266" s="135">
        <v>3</v>
      </c>
      <c r="P266" s="135">
        <v>3</v>
      </c>
      <c r="Q266" s="135"/>
      <c r="R266" s="135"/>
      <c r="S266" s="160"/>
      <c r="T266" s="135">
        <v>3</v>
      </c>
      <c r="U266" s="159"/>
      <c r="V266" s="135"/>
      <c r="W266" s="135"/>
      <c r="X266" s="135"/>
      <c r="Y266" s="135"/>
      <c r="Z266" s="135"/>
      <c r="AA266" s="135">
        <v>10</v>
      </c>
      <c r="AB266" s="135">
        <v>11</v>
      </c>
      <c r="AC266" s="135">
        <v>5</v>
      </c>
      <c r="AD266" s="164"/>
      <c r="AE266" s="135"/>
      <c r="AF266" s="135"/>
      <c r="AG266" s="135"/>
      <c r="AH266" s="135"/>
      <c r="AI266" s="135"/>
      <c r="AJ266" s="135"/>
      <c r="AK266" s="135">
        <v>1</v>
      </c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61"/>
      <c r="AV266" s="162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</row>
    <row r="267" spans="1:63" ht="15.75">
      <c r="A267" s="178"/>
      <c r="B267" s="198" t="s">
        <v>134</v>
      </c>
      <c r="C267" s="198" t="s">
        <v>90</v>
      </c>
      <c r="D267" s="166">
        <v>691111</v>
      </c>
      <c r="E267" s="128" t="s">
        <v>505</v>
      </c>
      <c r="F267" s="129">
        <f>J267/G267</f>
        <v>7.777777777777778</v>
      </c>
      <c r="G267" s="156">
        <f t="shared" si="85"/>
        <v>9</v>
      </c>
      <c r="H267" s="156">
        <f t="shared" si="86"/>
        <v>70</v>
      </c>
      <c r="I267" s="156">
        <f t="shared" si="87"/>
        <v>0</v>
      </c>
      <c r="J267" s="157">
        <f>SUM(H267:I267)</f>
        <v>70</v>
      </c>
      <c r="K267" s="158">
        <f t="shared" si="88"/>
        <v>0</v>
      </c>
      <c r="L267" s="116"/>
      <c r="M267" s="116"/>
      <c r="N267" s="159"/>
      <c r="O267" s="135"/>
      <c r="P267" s="135"/>
      <c r="Q267" s="135">
        <v>3</v>
      </c>
      <c r="R267" s="135">
        <v>6</v>
      </c>
      <c r="S267" s="160">
        <v>4</v>
      </c>
      <c r="T267" s="135"/>
      <c r="U267" s="159">
        <v>3</v>
      </c>
      <c r="V267" s="135">
        <v>8</v>
      </c>
      <c r="W267" s="135">
        <v>8</v>
      </c>
      <c r="X267" s="135">
        <v>24</v>
      </c>
      <c r="Y267" s="135">
        <v>6</v>
      </c>
      <c r="Z267" s="135">
        <v>8</v>
      </c>
      <c r="AA267" s="135"/>
      <c r="AB267" s="135"/>
      <c r="AC267" s="135"/>
      <c r="AD267" s="164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61"/>
      <c r="AV267" s="162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</row>
    <row r="268" spans="1:63" ht="15.75">
      <c r="A268" s="178"/>
      <c r="B268" s="167"/>
      <c r="C268" s="167"/>
      <c r="D268" s="166"/>
      <c r="E268" s="128"/>
      <c r="F268" s="129" t="e">
        <f>J268/G268</f>
        <v>#DIV/0!</v>
      </c>
      <c r="G268" s="156">
        <f t="shared" si="85"/>
        <v>0</v>
      </c>
      <c r="H268" s="156">
        <f t="shared" si="86"/>
        <v>0</v>
      </c>
      <c r="I268" s="156">
        <f t="shared" si="87"/>
        <v>0</v>
      </c>
      <c r="J268" s="157">
        <f>SUM(H268:I268)</f>
        <v>0</v>
      </c>
      <c r="K268" s="158">
        <f t="shared" si="88"/>
        <v>0</v>
      </c>
      <c r="L268" s="116"/>
      <c r="M268" s="116"/>
      <c r="N268" s="159"/>
      <c r="O268" s="135"/>
      <c r="P268" s="135"/>
      <c r="Q268" s="135"/>
      <c r="R268" s="135"/>
      <c r="S268" s="160"/>
      <c r="T268" s="135"/>
      <c r="U268" s="159"/>
      <c r="V268" s="135"/>
      <c r="W268" s="135"/>
      <c r="X268" s="135"/>
      <c r="Y268" s="135"/>
      <c r="Z268" s="135"/>
      <c r="AA268" s="135"/>
      <c r="AB268" s="135"/>
      <c r="AC268" s="135"/>
      <c r="AD268" s="164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61"/>
      <c r="AV268" s="162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</row>
    <row r="269" spans="1:63" ht="15.75">
      <c r="A269" s="410" t="s">
        <v>200</v>
      </c>
      <c r="B269" s="114">
        <v>14</v>
      </c>
      <c r="C269" s="114"/>
      <c r="D269" s="115"/>
      <c r="E269" s="116"/>
      <c r="F269" s="117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 t="s">
        <v>7</v>
      </c>
      <c r="R269" s="114" t="s">
        <v>109</v>
      </c>
      <c r="S269" s="114" t="s">
        <v>110</v>
      </c>
      <c r="T269" s="114" t="s">
        <v>111</v>
      </c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6"/>
      <c r="AE269" s="116"/>
      <c r="AF269" s="116"/>
      <c r="AG269" s="116"/>
      <c r="AH269" s="116"/>
      <c r="AI269" s="116"/>
      <c r="AJ269" s="116" t="s">
        <v>12</v>
      </c>
      <c r="AK269" s="116" t="s">
        <v>112</v>
      </c>
      <c r="AL269" s="116" t="s">
        <v>113</v>
      </c>
      <c r="AM269" s="116" t="s">
        <v>112</v>
      </c>
      <c r="AN269" s="116" t="s">
        <v>114</v>
      </c>
      <c r="AO269" s="118" t="s">
        <v>115</v>
      </c>
      <c r="AP269" s="118" t="s">
        <v>116</v>
      </c>
      <c r="AQ269" s="118" t="s">
        <v>117</v>
      </c>
      <c r="AR269" s="118" t="s">
        <v>115</v>
      </c>
      <c r="AS269" s="118"/>
      <c r="AT269" s="118"/>
      <c r="AU269" s="114"/>
      <c r="AV269" s="114"/>
      <c r="AW269" s="114"/>
      <c r="AX269" s="114" t="s">
        <v>118</v>
      </c>
      <c r="AY269" s="114" t="s">
        <v>119</v>
      </c>
      <c r="AZ269" s="114" t="s">
        <v>115</v>
      </c>
      <c r="BA269" s="114" t="s">
        <v>112</v>
      </c>
      <c r="BB269" s="114" t="s">
        <v>114</v>
      </c>
      <c r="BC269" s="114" t="s">
        <v>111</v>
      </c>
      <c r="BD269" s="114"/>
      <c r="BE269" s="114"/>
      <c r="BF269" s="114"/>
      <c r="BG269" s="114"/>
      <c r="BH269" s="114"/>
      <c r="BI269" s="114"/>
      <c r="BJ269" s="114"/>
      <c r="BK269" s="114"/>
    </row>
    <row r="270" spans="1:63" ht="15">
      <c r="A270" s="411"/>
      <c r="B270" s="119" t="s">
        <v>46</v>
      </c>
      <c r="C270" s="119" t="s">
        <v>47</v>
      </c>
      <c r="D270" s="120" t="s">
        <v>120</v>
      </c>
      <c r="E270" s="121" t="s">
        <v>121</v>
      </c>
      <c r="F270" s="122" t="s">
        <v>129</v>
      </c>
      <c r="G270" s="121" t="s">
        <v>122</v>
      </c>
      <c r="H270" s="121" t="s">
        <v>123</v>
      </c>
      <c r="I270" s="121" t="s">
        <v>124</v>
      </c>
      <c r="J270" s="121" t="s">
        <v>141</v>
      </c>
      <c r="K270" s="123" t="s">
        <v>125</v>
      </c>
      <c r="L270" s="124"/>
      <c r="M270" s="124"/>
      <c r="N270" s="125">
        <v>1</v>
      </c>
      <c r="O270" s="121">
        <v>2</v>
      </c>
      <c r="P270" s="121">
        <v>3</v>
      </c>
      <c r="Q270" s="121">
        <v>4</v>
      </c>
      <c r="R270" s="121">
        <v>5</v>
      </c>
      <c r="S270" s="123">
        <v>6</v>
      </c>
      <c r="T270" s="126">
        <v>7</v>
      </c>
      <c r="U270" s="125">
        <v>8</v>
      </c>
      <c r="V270" s="121">
        <v>9</v>
      </c>
      <c r="W270" s="121">
        <v>10</v>
      </c>
      <c r="X270" s="121">
        <v>11</v>
      </c>
      <c r="Y270" s="121">
        <v>12</v>
      </c>
      <c r="Z270" s="121">
        <v>13</v>
      </c>
      <c r="AA270" s="121">
        <v>14</v>
      </c>
      <c r="AB270" s="121">
        <v>15</v>
      </c>
      <c r="AC270" s="121">
        <v>16</v>
      </c>
      <c r="AD270" s="116"/>
      <c r="AE270" s="121">
        <v>1</v>
      </c>
      <c r="AF270" s="121">
        <v>2</v>
      </c>
      <c r="AG270" s="121">
        <v>3</v>
      </c>
      <c r="AH270" s="121">
        <v>4</v>
      </c>
      <c r="AI270" s="121">
        <v>5</v>
      </c>
      <c r="AJ270" s="121">
        <v>6</v>
      </c>
      <c r="AK270" s="121">
        <v>7</v>
      </c>
      <c r="AL270" s="121">
        <v>8</v>
      </c>
      <c r="AM270" s="121">
        <v>9</v>
      </c>
      <c r="AN270" s="121">
        <v>10</v>
      </c>
      <c r="AO270" s="121">
        <v>11</v>
      </c>
      <c r="AP270" s="121">
        <v>12</v>
      </c>
      <c r="AQ270" s="121">
        <v>13</v>
      </c>
      <c r="AR270" s="121">
        <v>14</v>
      </c>
      <c r="AS270" s="121">
        <v>15</v>
      </c>
      <c r="AT270" s="121">
        <v>16</v>
      </c>
      <c r="AU270" s="114"/>
      <c r="AV270" s="121">
        <v>1</v>
      </c>
      <c r="AW270" s="121">
        <v>2</v>
      </c>
      <c r="AX270" s="121">
        <v>3</v>
      </c>
      <c r="AY270" s="121">
        <v>4</v>
      </c>
      <c r="AZ270" s="121">
        <v>5</v>
      </c>
      <c r="BA270" s="121">
        <v>6</v>
      </c>
      <c r="BB270" s="121">
        <v>7</v>
      </c>
      <c r="BC270" s="121">
        <v>8</v>
      </c>
      <c r="BD270" s="121">
        <v>9</v>
      </c>
      <c r="BE270" s="121">
        <v>10</v>
      </c>
      <c r="BF270" s="121">
        <v>11</v>
      </c>
      <c r="BG270" s="121">
        <v>12</v>
      </c>
      <c r="BH270" s="121">
        <v>13</v>
      </c>
      <c r="BI270" s="121">
        <v>14</v>
      </c>
      <c r="BJ270" s="121">
        <v>15</v>
      </c>
      <c r="BK270" s="121">
        <v>16</v>
      </c>
    </row>
    <row r="271" spans="1:63" ht="15.75">
      <c r="A271" s="430"/>
      <c r="B271" s="479" t="s">
        <v>436</v>
      </c>
      <c r="C271" s="479" t="s">
        <v>61</v>
      </c>
      <c r="D271" s="480">
        <v>880831</v>
      </c>
      <c r="E271" s="128" t="s">
        <v>445</v>
      </c>
      <c r="F271" s="129">
        <f aca="true" t="shared" si="91" ref="F271:F283">J271/G271</f>
        <v>0.7692307692307693</v>
      </c>
      <c r="G271" s="128">
        <f aca="true" t="shared" si="92" ref="G271:G283">COUNT(N271:AC271)</f>
        <v>13</v>
      </c>
      <c r="H271" s="128">
        <f aca="true" t="shared" si="93" ref="H271:H283">SUM(N271:AC271)</f>
        <v>7</v>
      </c>
      <c r="I271" s="128">
        <f aca="true" t="shared" si="94" ref="I271:I283">SUM(AE271:AT271)</f>
        <v>3</v>
      </c>
      <c r="J271" s="130">
        <f aca="true" t="shared" si="95" ref="J271:J283">SUM(H271:I271)</f>
        <v>10</v>
      </c>
      <c r="K271" s="131">
        <f aca="true" t="shared" si="96" ref="K271:K283">SUM(AV271:BK271)</f>
        <v>0</v>
      </c>
      <c r="L271" s="116"/>
      <c r="M271" s="116"/>
      <c r="N271" s="132">
        <v>1</v>
      </c>
      <c r="O271" s="133">
        <v>0</v>
      </c>
      <c r="P271" s="133">
        <v>0</v>
      </c>
      <c r="Q271" s="133">
        <v>0</v>
      </c>
      <c r="R271" s="133">
        <v>1</v>
      </c>
      <c r="S271" s="134">
        <v>0</v>
      </c>
      <c r="T271" s="135">
        <v>0</v>
      </c>
      <c r="U271" s="132">
        <v>0</v>
      </c>
      <c r="V271" s="133">
        <v>0</v>
      </c>
      <c r="W271" s="133">
        <v>0</v>
      </c>
      <c r="X271" s="133">
        <v>3</v>
      </c>
      <c r="Y271" s="133">
        <v>1</v>
      </c>
      <c r="Z271" s="133">
        <v>1</v>
      </c>
      <c r="AA271" s="133"/>
      <c r="AB271" s="133"/>
      <c r="AC271" s="133"/>
      <c r="AD271" s="136"/>
      <c r="AE271" s="133">
        <v>1</v>
      </c>
      <c r="AF271" s="133">
        <v>0</v>
      </c>
      <c r="AG271" s="133">
        <v>1</v>
      </c>
      <c r="AH271" s="133">
        <v>0</v>
      </c>
      <c r="AI271" s="133">
        <v>0</v>
      </c>
      <c r="AJ271" s="133">
        <v>0</v>
      </c>
      <c r="AK271" s="133">
        <v>0</v>
      </c>
      <c r="AL271" s="133">
        <v>0</v>
      </c>
      <c r="AM271" s="133">
        <v>0</v>
      </c>
      <c r="AN271" s="133">
        <v>0</v>
      </c>
      <c r="AO271" s="133">
        <v>1</v>
      </c>
      <c r="AP271" s="133">
        <v>0</v>
      </c>
      <c r="AQ271" s="133">
        <v>0</v>
      </c>
      <c r="AR271" s="133"/>
      <c r="AS271" s="133"/>
      <c r="AT271" s="133"/>
      <c r="AU271" s="137"/>
      <c r="AV271" s="138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</row>
    <row r="272" spans="1:63" ht="15.75">
      <c r="A272" s="430"/>
      <c r="B272" s="11" t="s">
        <v>429</v>
      </c>
      <c r="C272" s="11" t="s">
        <v>70</v>
      </c>
      <c r="D272" s="483">
        <v>530720</v>
      </c>
      <c r="E272" s="128" t="s">
        <v>445</v>
      </c>
      <c r="F272" s="129">
        <f t="shared" si="91"/>
        <v>0.38461538461538464</v>
      </c>
      <c r="G272" s="128">
        <f t="shared" si="92"/>
        <v>13</v>
      </c>
      <c r="H272" s="128">
        <f t="shared" si="93"/>
        <v>0</v>
      </c>
      <c r="I272" s="128">
        <f t="shared" si="94"/>
        <v>5</v>
      </c>
      <c r="J272" s="130">
        <f t="shared" si="95"/>
        <v>5</v>
      </c>
      <c r="K272" s="131">
        <f t="shared" si="96"/>
        <v>0</v>
      </c>
      <c r="L272" s="116"/>
      <c r="M272" s="116"/>
      <c r="N272" s="132">
        <v>0</v>
      </c>
      <c r="O272" s="133">
        <v>0</v>
      </c>
      <c r="P272" s="133">
        <v>0</v>
      </c>
      <c r="Q272" s="133">
        <v>0</v>
      </c>
      <c r="R272" s="133">
        <v>0</v>
      </c>
      <c r="S272" s="134">
        <v>0</v>
      </c>
      <c r="T272" s="135">
        <v>0</v>
      </c>
      <c r="U272" s="132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/>
      <c r="AB272" s="133"/>
      <c r="AC272" s="133"/>
      <c r="AD272" s="136"/>
      <c r="AE272" s="133">
        <v>1</v>
      </c>
      <c r="AF272" s="133">
        <v>1</v>
      </c>
      <c r="AG272" s="133">
        <v>0</v>
      </c>
      <c r="AH272" s="133">
        <v>0</v>
      </c>
      <c r="AI272" s="133">
        <v>0</v>
      </c>
      <c r="AJ272" s="133">
        <v>0</v>
      </c>
      <c r="AK272" s="133">
        <v>0</v>
      </c>
      <c r="AL272" s="133">
        <v>0</v>
      </c>
      <c r="AM272" s="133">
        <v>0</v>
      </c>
      <c r="AN272" s="133">
        <v>1</v>
      </c>
      <c r="AO272" s="133">
        <v>2</v>
      </c>
      <c r="AP272" s="133">
        <v>0</v>
      </c>
      <c r="AQ272" s="133">
        <v>0</v>
      </c>
      <c r="AR272" s="133"/>
      <c r="AS272" s="133"/>
      <c r="AT272" s="133"/>
      <c r="AU272" s="137"/>
      <c r="AV272" s="138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</row>
    <row r="273" spans="1:63" ht="15.75">
      <c r="A273" s="430"/>
      <c r="B273" s="479" t="s">
        <v>430</v>
      </c>
      <c r="C273" s="479" t="s">
        <v>18</v>
      </c>
      <c r="D273" s="484">
        <v>580122</v>
      </c>
      <c r="E273" s="128" t="s">
        <v>445</v>
      </c>
      <c r="F273" s="129">
        <f t="shared" si="91"/>
        <v>1.6153846153846154</v>
      </c>
      <c r="G273" s="128">
        <f t="shared" si="92"/>
        <v>13</v>
      </c>
      <c r="H273" s="128">
        <f t="shared" si="93"/>
        <v>3</v>
      </c>
      <c r="I273" s="128">
        <f t="shared" si="94"/>
        <v>18</v>
      </c>
      <c r="J273" s="130">
        <f t="shared" si="95"/>
        <v>21</v>
      </c>
      <c r="K273" s="131">
        <f t="shared" si="96"/>
        <v>0</v>
      </c>
      <c r="L273" s="116"/>
      <c r="M273" s="116"/>
      <c r="N273" s="132">
        <v>0</v>
      </c>
      <c r="O273" s="133">
        <v>0</v>
      </c>
      <c r="P273" s="133">
        <v>2</v>
      </c>
      <c r="Q273" s="133">
        <v>0</v>
      </c>
      <c r="R273" s="133">
        <v>0</v>
      </c>
      <c r="S273" s="134">
        <v>0</v>
      </c>
      <c r="T273" s="135">
        <v>0</v>
      </c>
      <c r="U273" s="132">
        <v>0</v>
      </c>
      <c r="V273" s="133">
        <v>0</v>
      </c>
      <c r="W273" s="133">
        <v>0</v>
      </c>
      <c r="X273" s="133">
        <v>1</v>
      </c>
      <c r="Y273" s="133">
        <v>0</v>
      </c>
      <c r="Z273" s="133">
        <v>0</v>
      </c>
      <c r="AA273" s="133"/>
      <c r="AB273" s="133"/>
      <c r="AC273" s="133"/>
      <c r="AD273" s="136"/>
      <c r="AE273" s="133">
        <v>0</v>
      </c>
      <c r="AF273" s="133">
        <v>1</v>
      </c>
      <c r="AG273" s="133">
        <v>2</v>
      </c>
      <c r="AH273" s="133">
        <v>1</v>
      </c>
      <c r="AI273" s="133">
        <v>0</v>
      </c>
      <c r="AJ273" s="133">
        <v>1</v>
      </c>
      <c r="AK273" s="133">
        <v>0</v>
      </c>
      <c r="AL273" s="133">
        <v>1</v>
      </c>
      <c r="AM273" s="133">
        <v>0</v>
      </c>
      <c r="AN273" s="133">
        <v>1</v>
      </c>
      <c r="AO273" s="133">
        <v>4</v>
      </c>
      <c r="AP273" s="133">
        <v>6</v>
      </c>
      <c r="AQ273" s="133">
        <v>1</v>
      </c>
      <c r="AR273" s="133"/>
      <c r="AS273" s="133"/>
      <c r="AT273" s="133"/>
      <c r="AU273" s="137"/>
      <c r="AV273" s="138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</row>
    <row r="274" spans="1:63" ht="15.75">
      <c r="A274" s="430"/>
      <c r="B274" s="11" t="s">
        <v>431</v>
      </c>
      <c r="C274" s="11" t="s">
        <v>37</v>
      </c>
      <c r="D274" s="483">
        <v>640717</v>
      </c>
      <c r="E274" s="128" t="s">
        <v>445</v>
      </c>
      <c r="F274" s="129">
        <f t="shared" si="91"/>
        <v>0.42857142857142855</v>
      </c>
      <c r="G274" s="128">
        <f t="shared" si="92"/>
        <v>7</v>
      </c>
      <c r="H274" s="128">
        <f t="shared" si="93"/>
        <v>2</v>
      </c>
      <c r="I274" s="128">
        <f t="shared" si="94"/>
        <v>1</v>
      </c>
      <c r="J274" s="130">
        <f t="shared" si="95"/>
        <v>3</v>
      </c>
      <c r="K274" s="131">
        <f t="shared" si="96"/>
        <v>0</v>
      </c>
      <c r="L274" s="141"/>
      <c r="M274" s="141"/>
      <c r="N274" s="132">
        <v>0</v>
      </c>
      <c r="O274" s="133">
        <v>1</v>
      </c>
      <c r="P274" s="133">
        <v>1</v>
      </c>
      <c r="Q274" s="133">
        <v>0</v>
      </c>
      <c r="R274" s="133">
        <v>0</v>
      </c>
      <c r="S274" s="134">
        <v>0</v>
      </c>
      <c r="T274" s="135"/>
      <c r="U274" s="132"/>
      <c r="V274" s="133"/>
      <c r="W274" s="133"/>
      <c r="X274" s="133">
        <v>0</v>
      </c>
      <c r="Y274" s="133"/>
      <c r="Z274" s="133"/>
      <c r="AA274" s="133"/>
      <c r="AB274" s="133"/>
      <c r="AC274" s="133"/>
      <c r="AD274" s="136"/>
      <c r="AE274" s="133">
        <v>0</v>
      </c>
      <c r="AF274" s="133">
        <v>1</v>
      </c>
      <c r="AG274" s="133">
        <v>0</v>
      </c>
      <c r="AH274" s="133">
        <v>0</v>
      </c>
      <c r="AI274" s="133">
        <v>0</v>
      </c>
      <c r="AJ274" s="133">
        <v>0</v>
      </c>
      <c r="AK274" s="133"/>
      <c r="AL274" s="133"/>
      <c r="AM274" s="133"/>
      <c r="AN274" s="133"/>
      <c r="AO274" s="133">
        <v>0</v>
      </c>
      <c r="AP274" s="133"/>
      <c r="AQ274" s="133"/>
      <c r="AR274" s="133"/>
      <c r="AS274" s="133"/>
      <c r="AT274" s="133"/>
      <c r="AU274" s="142"/>
      <c r="AV274" s="143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</row>
    <row r="275" spans="1:63" ht="15.75">
      <c r="A275" s="430"/>
      <c r="B275" s="20" t="s">
        <v>432</v>
      </c>
      <c r="C275" s="20" t="s">
        <v>66</v>
      </c>
      <c r="D275" s="20"/>
      <c r="E275" s="128" t="s">
        <v>445</v>
      </c>
      <c r="F275" s="129">
        <f t="shared" si="91"/>
        <v>0.4166666666666667</v>
      </c>
      <c r="G275" s="128">
        <f t="shared" si="92"/>
        <v>12</v>
      </c>
      <c r="H275" s="128">
        <f t="shared" si="93"/>
        <v>5</v>
      </c>
      <c r="I275" s="128">
        <f t="shared" si="94"/>
        <v>0</v>
      </c>
      <c r="J275" s="130">
        <f t="shared" si="95"/>
        <v>5</v>
      </c>
      <c r="K275" s="131">
        <f t="shared" si="96"/>
        <v>0</v>
      </c>
      <c r="L275" s="116"/>
      <c r="M275" s="116"/>
      <c r="N275" s="132">
        <v>0</v>
      </c>
      <c r="O275" s="133">
        <v>0</v>
      </c>
      <c r="P275" s="133">
        <v>1</v>
      </c>
      <c r="Q275" s="133">
        <v>0</v>
      </c>
      <c r="R275" s="133">
        <v>0</v>
      </c>
      <c r="S275" s="134">
        <v>1</v>
      </c>
      <c r="T275" s="135">
        <v>0</v>
      </c>
      <c r="U275" s="132">
        <v>0</v>
      </c>
      <c r="V275" s="133">
        <v>0</v>
      </c>
      <c r="W275" s="133">
        <v>0</v>
      </c>
      <c r="X275" s="133"/>
      <c r="Y275" s="133">
        <v>1</v>
      </c>
      <c r="Z275" s="133">
        <v>2</v>
      </c>
      <c r="AA275" s="133"/>
      <c r="AB275" s="133"/>
      <c r="AC275" s="133"/>
      <c r="AD275" s="136"/>
      <c r="AE275" s="133">
        <v>0</v>
      </c>
      <c r="AF275" s="133">
        <v>0</v>
      </c>
      <c r="AG275" s="133">
        <v>0</v>
      </c>
      <c r="AH275" s="133">
        <v>0</v>
      </c>
      <c r="AI275" s="133">
        <v>0</v>
      </c>
      <c r="AJ275" s="133">
        <v>0</v>
      </c>
      <c r="AK275" s="133">
        <v>0</v>
      </c>
      <c r="AL275" s="133">
        <v>0</v>
      </c>
      <c r="AM275" s="133">
        <v>0</v>
      </c>
      <c r="AN275" s="133">
        <v>0</v>
      </c>
      <c r="AO275" s="133"/>
      <c r="AP275" s="133">
        <v>0</v>
      </c>
      <c r="AQ275" s="133">
        <v>0</v>
      </c>
      <c r="AR275" s="133"/>
      <c r="AS275" s="133"/>
      <c r="AT275" s="133"/>
      <c r="AU275" s="137"/>
      <c r="AV275" s="138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</row>
    <row r="276" spans="1:63" ht="15.75">
      <c r="A276" s="430"/>
      <c r="B276" s="487" t="s">
        <v>434</v>
      </c>
      <c r="C276" s="487" t="s">
        <v>15</v>
      </c>
      <c r="D276" s="487">
        <v>712101</v>
      </c>
      <c r="E276" s="128" t="s">
        <v>445</v>
      </c>
      <c r="F276" s="129">
        <f t="shared" si="91"/>
        <v>1.5</v>
      </c>
      <c r="G276" s="128">
        <f t="shared" si="92"/>
        <v>12</v>
      </c>
      <c r="H276" s="128">
        <f t="shared" si="93"/>
        <v>10</v>
      </c>
      <c r="I276" s="128">
        <f t="shared" si="94"/>
        <v>8</v>
      </c>
      <c r="J276" s="130">
        <f t="shared" si="95"/>
        <v>18</v>
      </c>
      <c r="K276" s="131">
        <f t="shared" si="96"/>
        <v>0</v>
      </c>
      <c r="L276" s="116"/>
      <c r="M276" s="116"/>
      <c r="N276" s="132">
        <v>1</v>
      </c>
      <c r="O276" s="133">
        <v>0</v>
      </c>
      <c r="P276" s="133"/>
      <c r="Q276" s="133">
        <v>1</v>
      </c>
      <c r="R276" s="133">
        <v>0</v>
      </c>
      <c r="S276" s="134">
        <v>0</v>
      </c>
      <c r="T276" s="135">
        <v>0</v>
      </c>
      <c r="U276" s="132">
        <v>1</v>
      </c>
      <c r="V276" s="133">
        <v>0</v>
      </c>
      <c r="W276" s="133">
        <v>1</v>
      </c>
      <c r="X276" s="133">
        <v>2</v>
      </c>
      <c r="Y276" s="133">
        <v>2</v>
      </c>
      <c r="Z276" s="133">
        <v>2</v>
      </c>
      <c r="AA276" s="133"/>
      <c r="AB276" s="133"/>
      <c r="AC276" s="133"/>
      <c r="AD276" s="136"/>
      <c r="AE276" s="133">
        <v>1</v>
      </c>
      <c r="AF276" s="133">
        <v>0</v>
      </c>
      <c r="AG276" s="133"/>
      <c r="AH276" s="133">
        <v>0</v>
      </c>
      <c r="AI276" s="133">
        <v>0</v>
      </c>
      <c r="AJ276" s="133">
        <v>0</v>
      </c>
      <c r="AK276" s="133">
        <v>0</v>
      </c>
      <c r="AL276" s="133">
        <v>1</v>
      </c>
      <c r="AM276" s="133">
        <v>1</v>
      </c>
      <c r="AN276" s="133">
        <v>1</v>
      </c>
      <c r="AO276" s="133">
        <v>1</v>
      </c>
      <c r="AP276" s="133">
        <v>1</v>
      </c>
      <c r="AQ276" s="133">
        <v>2</v>
      </c>
      <c r="AR276" s="133"/>
      <c r="AS276" s="133"/>
      <c r="AT276" s="133"/>
      <c r="AU276" s="137"/>
      <c r="AV276" s="138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</row>
    <row r="277" spans="1:63" ht="15.75">
      <c r="A277" s="430"/>
      <c r="B277" s="487" t="s">
        <v>435</v>
      </c>
      <c r="C277" s="487" t="s">
        <v>39</v>
      </c>
      <c r="D277" s="487">
        <v>610808</v>
      </c>
      <c r="E277" s="128" t="s">
        <v>445</v>
      </c>
      <c r="F277" s="129">
        <f t="shared" si="91"/>
        <v>0.6666666666666666</v>
      </c>
      <c r="G277" s="128">
        <f t="shared" si="92"/>
        <v>12</v>
      </c>
      <c r="H277" s="128">
        <f t="shared" si="93"/>
        <v>3</v>
      </c>
      <c r="I277" s="128">
        <f t="shared" si="94"/>
        <v>5</v>
      </c>
      <c r="J277" s="130">
        <f t="shared" si="95"/>
        <v>8</v>
      </c>
      <c r="K277" s="131">
        <f t="shared" si="96"/>
        <v>0</v>
      </c>
      <c r="L277" s="116"/>
      <c r="M277" s="116"/>
      <c r="N277" s="132">
        <v>0</v>
      </c>
      <c r="O277" s="133">
        <v>1</v>
      </c>
      <c r="P277" s="133">
        <v>0</v>
      </c>
      <c r="Q277" s="133">
        <v>0</v>
      </c>
      <c r="R277" s="133">
        <v>0</v>
      </c>
      <c r="S277" s="134">
        <v>0</v>
      </c>
      <c r="T277" s="135">
        <v>0</v>
      </c>
      <c r="U277" s="132">
        <v>0</v>
      </c>
      <c r="V277" s="133">
        <v>1</v>
      </c>
      <c r="W277" s="133">
        <v>0</v>
      </c>
      <c r="X277" s="133">
        <v>1</v>
      </c>
      <c r="Y277" s="133"/>
      <c r="Z277" s="133">
        <v>0</v>
      </c>
      <c r="AA277" s="133"/>
      <c r="AB277" s="133"/>
      <c r="AC277" s="133"/>
      <c r="AD277" s="136"/>
      <c r="AE277" s="133">
        <v>0</v>
      </c>
      <c r="AF277" s="133">
        <v>0</v>
      </c>
      <c r="AG277" s="133">
        <v>0</v>
      </c>
      <c r="AH277" s="133">
        <v>0</v>
      </c>
      <c r="AI277" s="133">
        <v>0</v>
      </c>
      <c r="AJ277" s="133">
        <v>0</v>
      </c>
      <c r="AK277" s="133">
        <v>0</v>
      </c>
      <c r="AL277" s="133">
        <v>1</v>
      </c>
      <c r="AM277" s="133">
        <v>0</v>
      </c>
      <c r="AN277" s="133">
        <v>2</v>
      </c>
      <c r="AO277" s="133">
        <v>2</v>
      </c>
      <c r="AP277" s="133"/>
      <c r="AQ277" s="133">
        <v>0</v>
      </c>
      <c r="AR277" s="133"/>
      <c r="AS277" s="133"/>
      <c r="AT277" s="133"/>
      <c r="AU277" s="137"/>
      <c r="AV277" s="138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</row>
    <row r="278" spans="1:63" ht="15.75">
      <c r="A278" s="430"/>
      <c r="B278" s="20" t="s">
        <v>437</v>
      </c>
      <c r="C278" s="20" t="s">
        <v>22</v>
      </c>
      <c r="D278" s="20"/>
      <c r="E278" s="128" t="s">
        <v>445</v>
      </c>
      <c r="F278" s="129">
        <f t="shared" si="91"/>
        <v>0.75</v>
      </c>
      <c r="G278" s="128">
        <f t="shared" si="92"/>
        <v>12</v>
      </c>
      <c r="H278" s="128">
        <f t="shared" si="93"/>
        <v>5</v>
      </c>
      <c r="I278" s="128">
        <f t="shared" si="94"/>
        <v>4</v>
      </c>
      <c r="J278" s="130">
        <f t="shared" si="95"/>
        <v>9</v>
      </c>
      <c r="K278" s="131">
        <f t="shared" si="96"/>
        <v>0</v>
      </c>
      <c r="L278" s="116"/>
      <c r="M278" s="116"/>
      <c r="N278" s="132">
        <v>0</v>
      </c>
      <c r="O278" s="133">
        <v>1</v>
      </c>
      <c r="P278" s="133">
        <v>0</v>
      </c>
      <c r="Q278" s="133">
        <v>0</v>
      </c>
      <c r="R278" s="133">
        <v>0</v>
      </c>
      <c r="S278" s="134">
        <v>0</v>
      </c>
      <c r="T278" s="135">
        <v>0</v>
      </c>
      <c r="U278" s="132">
        <v>0</v>
      </c>
      <c r="V278" s="133">
        <v>2</v>
      </c>
      <c r="W278" s="133">
        <v>1</v>
      </c>
      <c r="X278" s="133">
        <v>1</v>
      </c>
      <c r="Y278" s="133">
        <v>0</v>
      </c>
      <c r="Z278" s="133"/>
      <c r="AA278" s="133"/>
      <c r="AB278" s="133"/>
      <c r="AC278" s="133"/>
      <c r="AD278" s="136"/>
      <c r="AE278" s="133">
        <v>0</v>
      </c>
      <c r="AF278" s="133">
        <v>0</v>
      </c>
      <c r="AG278" s="133">
        <v>1</v>
      </c>
      <c r="AH278" s="133">
        <v>0</v>
      </c>
      <c r="AI278" s="133">
        <v>0</v>
      </c>
      <c r="AJ278" s="133">
        <v>1</v>
      </c>
      <c r="AK278" s="133">
        <v>0</v>
      </c>
      <c r="AL278" s="133">
        <v>0</v>
      </c>
      <c r="AM278" s="133">
        <v>0</v>
      </c>
      <c r="AN278" s="133">
        <v>0</v>
      </c>
      <c r="AO278" s="133">
        <v>2</v>
      </c>
      <c r="AP278" s="133">
        <v>0</v>
      </c>
      <c r="AQ278" s="133"/>
      <c r="AR278" s="133"/>
      <c r="AS278" s="133"/>
      <c r="AT278" s="133"/>
      <c r="AU278" s="137"/>
      <c r="AV278" s="138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</row>
    <row r="279" spans="1:63" ht="15.75">
      <c r="A279" s="422"/>
      <c r="B279" s="168" t="s">
        <v>351</v>
      </c>
      <c r="C279" s="168" t="s">
        <v>57</v>
      </c>
      <c r="D279" s="169"/>
      <c r="E279" s="128" t="s">
        <v>445</v>
      </c>
      <c r="F279" s="129">
        <f t="shared" si="91"/>
        <v>2.2857142857142856</v>
      </c>
      <c r="G279" s="128">
        <f t="shared" si="92"/>
        <v>7</v>
      </c>
      <c r="H279" s="128">
        <f t="shared" si="93"/>
        <v>10</v>
      </c>
      <c r="I279" s="128">
        <f t="shared" si="94"/>
        <v>6</v>
      </c>
      <c r="J279" s="130">
        <f t="shared" si="95"/>
        <v>16</v>
      </c>
      <c r="K279" s="131">
        <f t="shared" si="96"/>
        <v>0</v>
      </c>
      <c r="L279" s="116"/>
      <c r="M279" s="116"/>
      <c r="N279" s="132"/>
      <c r="O279" s="133"/>
      <c r="P279" s="133"/>
      <c r="Q279" s="133"/>
      <c r="R279" s="133"/>
      <c r="S279" s="134"/>
      <c r="T279" s="135">
        <v>1</v>
      </c>
      <c r="U279" s="132">
        <v>2</v>
      </c>
      <c r="V279" s="133">
        <v>0</v>
      </c>
      <c r="W279" s="133">
        <v>3</v>
      </c>
      <c r="X279" s="133">
        <v>4</v>
      </c>
      <c r="Y279" s="133">
        <v>0</v>
      </c>
      <c r="Z279" s="133">
        <v>0</v>
      </c>
      <c r="AA279" s="133"/>
      <c r="AB279" s="133"/>
      <c r="AC279" s="133"/>
      <c r="AD279" s="136"/>
      <c r="AE279" s="133"/>
      <c r="AF279" s="133"/>
      <c r="AG279" s="133"/>
      <c r="AH279" s="133"/>
      <c r="AI279" s="133"/>
      <c r="AJ279" s="133"/>
      <c r="AK279" s="133">
        <v>0</v>
      </c>
      <c r="AL279" s="133">
        <v>1</v>
      </c>
      <c r="AM279" s="133">
        <v>1</v>
      </c>
      <c r="AN279" s="133">
        <v>0</v>
      </c>
      <c r="AO279" s="133">
        <v>2</v>
      </c>
      <c r="AP279" s="133">
        <v>1</v>
      </c>
      <c r="AQ279" s="133">
        <v>1</v>
      </c>
      <c r="AR279" s="133"/>
      <c r="AS279" s="133"/>
      <c r="AT279" s="133"/>
      <c r="AU279" s="137"/>
      <c r="AV279" s="138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</row>
    <row r="280" spans="1:63" ht="15.75">
      <c r="A280" s="430"/>
      <c r="B280" s="177" t="s">
        <v>68</v>
      </c>
      <c r="C280" s="177" t="s">
        <v>30</v>
      </c>
      <c r="D280" s="176"/>
      <c r="E280" s="128" t="s">
        <v>523</v>
      </c>
      <c r="F280" s="129">
        <f>J280/G280</f>
        <v>1.6666666666666667</v>
      </c>
      <c r="G280" s="128">
        <f>COUNT(N280:AC280)</f>
        <v>3</v>
      </c>
      <c r="H280" s="128">
        <f>SUM(N280:AC280)</f>
        <v>2</v>
      </c>
      <c r="I280" s="128">
        <f>SUM(AE280:AT280)</f>
        <v>3</v>
      </c>
      <c r="J280" s="130">
        <f>SUM(H280:I280)</f>
        <v>5</v>
      </c>
      <c r="K280" s="131">
        <f>SUM(AV280:BK280)</f>
        <v>0</v>
      </c>
      <c r="L280" s="116"/>
      <c r="M280" s="116"/>
      <c r="N280" s="132"/>
      <c r="O280" s="133"/>
      <c r="P280" s="133">
        <v>2</v>
      </c>
      <c r="Q280" s="133"/>
      <c r="R280" s="133"/>
      <c r="S280" s="134"/>
      <c r="T280" s="135"/>
      <c r="U280" s="132"/>
      <c r="V280" s="133"/>
      <c r="W280" s="133"/>
      <c r="X280" s="133">
        <v>0</v>
      </c>
      <c r="Y280" s="133"/>
      <c r="Z280" s="133">
        <v>0</v>
      </c>
      <c r="AA280" s="133"/>
      <c r="AB280" s="133"/>
      <c r="AC280" s="133"/>
      <c r="AD280" s="136"/>
      <c r="AE280" s="133"/>
      <c r="AF280" s="133"/>
      <c r="AG280" s="133">
        <v>1</v>
      </c>
      <c r="AH280" s="133"/>
      <c r="AI280" s="133"/>
      <c r="AJ280" s="133"/>
      <c r="AK280" s="133"/>
      <c r="AL280" s="133"/>
      <c r="AM280" s="133"/>
      <c r="AN280" s="133"/>
      <c r="AO280" s="133">
        <v>1</v>
      </c>
      <c r="AP280" s="133"/>
      <c r="AQ280" s="133">
        <v>1</v>
      </c>
      <c r="AR280" s="133"/>
      <c r="AS280" s="133"/>
      <c r="AT280" s="133"/>
      <c r="AU280" s="137"/>
      <c r="AV280" s="138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</row>
    <row r="281" spans="1:63" ht="15.75">
      <c r="A281" s="430"/>
      <c r="B281" s="177" t="s">
        <v>92</v>
      </c>
      <c r="C281" s="177" t="s">
        <v>17</v>
      </c>
      <c r="D281" s="176"/>
      <c r="E281" s="118" t="s">
        <v>523</v>
      </c>
      <c r="F281" s="129">
        <f>J281/G281</f>
        <v>5</v>
      </c>
      <c r="G281" s="156">
        <f>COUNT(N281:AC281)</f>
        <v>1</v>
      </c>
      <c r="H281" s="156">
        <f>SUM(N281:AC281)</f>
        <v>4</v>
      </c>
      <c r="I281" s="156">
        <f>SUM(AE281:AT281)</f>
        <v>1</v>
      </c>
      <c r="J281" s="157">
        <f>SUM(H281:I281)</f>
        <v>5</v>
      </c>
      <c r="K281" s="158">
        <f>SUM(AV281:BK281)</f>
        <v>0</v>
      </c>
      <c r="L281" s="150"/>
      <c r="M281" s="150"/>
      <c r="N281" s="159"/>
      <c r="O281" s="135"/>
      <c r="P281" s="135"/>
      <c r="Q281" s="135"/>
      <c r="R281" s="135"/>
      <c r="S281" s="160"/>
      <c r="T281" s="135"/>
      <c r="U281" s="159"/>
      <c r="V281" s="135"/>
      <c r="W281" s="135"/>
      <c r="X281" s="135"/>
      <c r="Y281" s="135">
        <v>4</v>
      </c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>
        <v>1</v>
      </c>
      <c r="AQ281" s="135"/>
      <c r="AR281" s="135"/>
      <c r="AS281" s="135"/>
      <c r="AT281" s="135"/>
      <c r="AU281" s="161"/>
      <c r="AV281" s="162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3"/>
    </row>
    <row r="282" spans="1:63" ht="15.75">
      <c r="A282" s="178"/>
      <c r="B282" s="198" t="s">
        <v>78</v>
      </c>
      <c r="C282" s="198" t="s">
        <v>76</v>
      </c>
      <c r="D282" s="165"/>
      <c r="E282" s="156" t="s">
        <v>446</v>
      </c>
      <c r="F282" s="129">
        <f t="shared" si="91"/>
        <v>8.916666666666666</v>
      </c>
      <c r="G282" s="156">
        <f t="shared" si="92"/>
        <v>12</v>
      </c>
      <c r="H282" s="156">
        <f t="shared" si="93"/>
        <v>107</v>
      </c>
      <c r="I282" s="156">
        <f t="shared" si="94"/>
        <v>0</v>
      </c>
      <c r="J282" s="157">
        <f t="shared" si="95"/>
        <v>107</v>
      </c>
      <c r="K282" s="158">
        <f t="shared" si="96"/>
        <v>0</v>
      </c>
      <c r="L282" s="150"/>
      <c r="M282" s="150"/>
      <c r="N282" s="159">
        <v>12</v>
      </c>
      <c r="O282" s="135">
        <v>11</v>
      </c>
      <c r="P282" s="135">
        <v>10</v>
      </c>
      <c r="Q282" s="135">
        <v>9</v>
      </c>
      <c r="R282" s="135">
        <v>9</v>
      </c>
      <c r="S282" s="160">
        <v>11</v>
      </c>
      <c r="T282" s="135">
        <v>7</v>
      </c>
      <c r="U282" s="159">
        <v>17</v>
      </c>
      <c r="V282" s="135">
        <v>6</v>
      </c>
      <c r="W282" s="135">
        <v>3</v>
      </c>
      <c r="X282" s="135"/>
      <c r="Y282" s="135">
        <v>6</v>
      </c>
      <c r="Z282" s="135">
        <v>6</v>
      </c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61"/>
      <c r="AV282" s="162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</row>
    <row r="283" spans="1:63" ht="15.75">
      <c r="A283" s="178"/>
      <c r="B283" s="198" t="s">
        <v>561</v>
      </c>
      <c r="C283" s="167"/>
      <c r="D283" s="165"/>
      <c r="E283" s="156"/>
      <c r="F283" s="129">
        <f t="shared" si="91"/>
        <v>5</v>
      </c>
      <c r="G283" s="156">
        <f t="shared" si="92"/>
        <v>1</v>
      </c>
      <c r="H283" s="156">
        <f t="shared" si="93"/>
        <v>5</v>
      </c>
      <c r="I283" s="156">
        <f t="shared" si="94"/>
        <v>0</v>
      </c>
      <c r="J283" s="157">
        <f t="shared" si="95"/>
        <v>5</v>
      </c>
      <c r="K283" s="158">
        <f t="shared" si="96"/>
        <v>0</v>
      </c>
      <c r="L283" s="150"/>
      <c r="M283" s="150"/>
      <c r="N283" s="159"/>
      <c r="O283" s="135"/>
      <c r="P283" s="135"/>
      <c r="Q283" s="135"/>
      <c r="R283" s="135"/>
      <c r="S283" s="160"/>
      <c r="T283" s="135"/>
      <c r="U283" s="159"/>
      <c r="V283" s="135"/>
      <c r="W283" s="135"/>
      <c r="X283" s="135">
        <v>5</v>
      </c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61"/>
      <c r="AV283" s="162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</row>
    <row r="284" spans="1:63" ht="15.75">
      <c r="A284" s="410" t="s">
        <v>105</v>
      </c>
      <c r="B284" s="114">
        <v>15</v>
      </c>
      <c r="C284" s="114"/>
      <c r="D284" s="115"/>
      <c r="E284" s="116"/>
      <c r="F284" s="117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 t="s">
        <v>7</v>
      </c>
      <c r="R284" s="114" t="s">
        <v>109</v>
      </c>
      <c r="S284" s="114" t="s">
        <v>110</v>
      </c>
      <c r="T284" s="114" t="s">
        <v>111</v>
      </c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6"/>
      <c r="AE284" s="116"/>
      <c r="AF284" s="116"/>
      <c r="AG284" s="116"/>
      <c r="AH284" s="116"/>
      <c r="AI284" s="116"/>
      <c r="AJ284" s="116" t="s">
        <v>12</v>
      </c>
      <c r="AK284" s="116" t="s">
        <v>112</v>
      </c>
      <c r="AL284" s="116" t="s">
        <v>113</v>
      </c>
      <c r="AM284" s="116" t="s">
        <v>112</v>
      </c>
      <c r="AN284" s="116" t="s">
        <v>114</v>
      </c>
      <c r="AO284" s="118" t="s">
        <v>115</v>
      </c>
      <c r="AP284" s="118" t="s">
        <v>116</v>
      </c>
      <c r="AQ284" s="118" t="s">
        <v>117</v>
      </c>
      <c r="AR284" s="118" t="s">
        <v>115</v>
      </c>
      <c r="AS284" s="118"/>
      <c r="AT284" s="118"/>
      <c r="AU284" s="114"/>
      <c r="AV284" s="114"/>
      <c r="AW284" s="114"/>
      <c r="AX284" s="114" t="s">
        <v>118</v>
      </c>
      <c r="AY284" s="114" t="s">
        <v>119</v>
      </c>
      <c r="AZ284" s="114" t="s">
        <v>115</v>
      </c>
      <c r="BA284" s="114" t="s">
        <v>112</v>
      </c>
      <c r="BB284" s="114" t="s">
        <v>114</v>
      </c>
      <c r="BC284" s="114" t="s">
        <v>111</v>
      </c>
      <c r="BD284" s="114"/>
      <c r="BE284" s="114"/>
      <c r="BF284" s="114"/>
      <c r="BG284" s="114"/>
      <c r="BH284" s="114"/>
      <c r="BI284" s="114"/>
      <c r="BJ284" s="114"/>
      <c r="BK284" s="114"/>
    </row>
    <row r="285" spans="1:63" ht="15">
      <c r="A285" s="411"/>
      <c r="B285" s="119" t="s">
        <v>46</v>
      </c>
      <c r="C285" s="119" t="s">
        <v>47</v>
      </c>
      <c r="D285" s="120" t="s">
        <v>120</v>
      </c>
      <c r="E285" s="121" t="s">
        <v>121</v>
      </c>
      <c r="F285" s="122" t="s">
        <v>129</v>
      </c>
      <c r="G285" s="121" t="s">
        <v>122</v>
      </c>
      <c r="H285" s="121" t="s">
        <v>123</v>
      </c>
      <c r="I285" s="121" t="s">
        <v>124</v>
      </c>
      <c r="J285" s="121" t="s">
        <v>141</v>
      </c>
      <c r="K285" s="123" t="s">
        <v>125</v>
      </c>
      <c r="L285" s="124"/>
      <c r="M285" s="124"/>
      <c r="N285" s="125">
        <v>1</v>
      </c>
      <c r="O285" s="121">
        <v>2</v>
      </c>
      <c r="P285" s="121">
        <v>3</v>
      </c>
      <c r="Q285" s="121">
        <v>4</v>
      </c>
      <c r="R285" s="121">
        <v>5</v>
      </c>
      <c r="S285" s="123">
        <v>6</v>
      </c>
      <c r="T285" s="126">
        <v>7</v>
      </c>
      <c r="U285" s="125">
        <v>8</v>
      </c>
      <c r="V285" s="121">
        <v>9</v>
      </c>
      <c r="W285" s="121">
        <v>10</v>
      </c>
      <c r="X285" s="121">
        <v>11</v>
      </c>
      <c r="Y285" s="121">
        <v>12</v>
      </c>
      <c r="Z285" s="121">
        <v>13</v>
      </c>
      <c r="AA285" s="121">
        <v>14</v>
      </c>
      <c r="AB285" s="121">
        <v>15</v>
      </c>
      <c r="AC285" s="121">
        <v>16</v>
      </c>
      <c r="AD285" s="116"/>
      <c r="AE285" s="121">
        <v>1</v>
      </c>
      <c r="AF285" s="121">
        <v>2</v>
      </c>
      <c r="AG285" s="121">
        <v>3</v>
      </c>
      <c r="AH285" s="121">
        <v>4</v>
      </c>
      <c r="AI285" s="121">
        <v>5</v>
      </c>
      <c r="AJ285" s="121">
        <v>6</v>
      </c>
      <c r="AK285" s="121">
        <v>7</v>
      </c>
      <c r="AL285" s="121">
        <v>8</v>
      </c>
      <c r="AM285" s="121">
        <v>9</v>
      </c>
      <c r="AN285" s="121">
        <v>10</v>
      </c>
      <c r="AO285" s="121">
        <v>11</v>
      </c>
      <c r="AP285" s="121">
        <v>12</v>
      </c>
      <c r="AQ285" s="121">
        <v>13</v>
      </c>
      <c r="AR285" s="121">
        <v>14</v>
      </c>
      <c r="AS285" s="121">
        <v>15</v>
      </c>
      <c r="AT285" s="121">
        <v>16</v>
      </c>
      <c r="AU285" s="114"/>
      <c r="AV285" s="121">
        <v>1</v>
      </c>
      <c r="AW285" s="121">
        <v>2</v>
      </c>
      <c r="AX285" s="121">
        <v>3</v>
      </c>
      <c r="AY285" s="121">
        <v>4</v>
      </c>
      <c r="AZ285" s="121">
        <v>5</v>
      </c>
      <c r="BA285" s="121">
        <v>6</v>
      </c>
      <c r="BB285" s="121">
        <v>7</v>
      </c>
      <c r="BC285" s="121">
        <v>8</v>
      </c>
      <c r="BD285" s="121">
        <v>9</v>
      </c>
      <c r="BE285" s="121">
        <v>10</v>
      </c>
      <c r="BF285" s="121">
        <v>11</v>
      </c>
      <c r="BG285" s="121">
        <v>12</v>
      </c>
      <c r="BH285" s="121">
        <v>13</v>
      </c>
      <c r="BI285" s="121">
        <v>14</v>
      </c>
      <c r="BJ285" s="121">
        <v>15</v>
      </c>
      <c r="BK285" s="121">
        <v>16</v>
      </c>
    </row>
    <row r="286" spans="1:66" ht="15.75">
      <c r="A286" s="20">
        <v>44</v>
      </c>
      <c r="B286" s="440" t="s">
        <v>372</v>
      </c>
      <c r="C286" s="20" t="s">
        <v>13</v>
      </c>
      <c r="D286" s="11">
        <v>700305</v>
      </c>
      <c r="E286" s="128" t="s">
        <v>395</v>
      </c>
      <c r="F286" s="129">
        <f>J286/G286</f>
        <v>1.1538461538461537</v>
      </c>
      <c r="G286" s="128">
        <f aca="true" t="shared" si="97" ref="G286:G306">COUNT(N286:AC286)</f>
        <v>13</v>
      </c>
      <c r="H286" s="128">
        <f aca="true" t="shared" si="98" ref="H286:H306">SUM(N286:AC286)</f>
        <v>9</v>
      </c>
      <c r="I286" s="128">
        <f aca="true" t="shared" si="99" ref="I286:I306">SUM(AE286:AT286)</f>
        <v>6</v>
      </c>
      <c r="J286" s="130">
        <f>SUM(H286:I286)</f>
        <v>15</v>
      </c>
      <c r="K286" s="131">
        <f aca="true" t="shared" si="100" ref="K286:K306">SUM(AV286:BK286)</f>
        <v>0</v>
      </c>
      <c r="L286" s="116"/>
      <c r="M286" s="116"/>
      <c r="N286" s="390">
        <v>0</v>
      </c>
      <c r="O286" s="389">
        <v>2</v>
      </c>
      <c r="P286" s="389">
        <v>0</v>
      </c>
      <c r="Q286" s="389">
        <v>1</v>
      </c>
      <c r="R286" s="389">
        <v>0</v>
      </c>
      <c r="S286" s="391">
        <v>2</v>
      </c>
      <c r="T286" s="392">
        <v>2</v>
      </c>
      <c r="U286" s="390">
        <v>0</v>
      </c>
      <c r="V286" s="389">
        <v>1</v>
      </c>
      <c r="W286" s="389">
        <v>1</v>
      </c>
      <c r="X286" s="389">
        <v>0</v>
      </c>
      <c r="Y286" s="389">
        <v>0</v>
      </c>
      <c r="Z286" s="389">
        <v>0</v>
      </c>
      <c r="AA286" s="389"/>
      <c r="AB286" s="389"/>
      <c r="AC286" s="389"/>
      <c r="AD286" s="393"/>
      <c r="AE286" s="389">
        <v>0</v>
      </c>
      <c r="AF286" s="389">
        <v>0</v>
      </c>
      <c r="AG286" s="389">
        <v>1</v>
      </c>
      <c r="AH286" s="389">
        <v>1</v>
      </c>
      <c r="AI286" s="389">
        <v>0</v>
      </c>
      <c r="AJ286" s="389">
        <v>1</v>
      </c>
      <c r="AK286" s="389">
        <v>1</v>
      </c>
      <c r="AL286" s="389">
        <v>0</v>
      </c>
      <c r="AM286" s="389">
        <v>0</v>
      </c>
      <c r="AN286" s="389">
        <v>0</v>
      </c>
      <c r="AO286" s="389">
        <v>1</v>
      </c>
      <c r="AP286" s="389">
        <v>0</v>
      </c>
      <c r="AQ286" s="389">
        <v>1</v>
      </c>
      <c r="AR286" s="389"/>
      <c r="AS286" s="389"/>
      <c r="AT286" s="389"/>
      <c r="AU286" s="394"/>
      <c r="AV286" s="395"/>
      <c r="AW286" s="395"/>
      <c r="AX286" s="395"/>
      <c r="AY286" s="395"/>
      <c r="AZ286" s="395"/>
      <c r="BA286" s="395"/>
      <c r="BB286" s="395"/>
      <c r="BC286" s="395"/>
      <c r="BD286" s="395"/>
      <c r="BE286" s="395"/>
      <c r="BF286" s="395"/>
      <c r="BG286" s="395"/>
      <c r="BH286" s="395"/>
      <c r="BI286" s="395"/>
      <c r="BJ286" s="395"/>
      <c r="BK286" s="395"/>
      <c r="BL286" s="407"/>
      <c r="BM286" s="407"/>
      <c r="BN286" s="407"/>
    </row>
    <row r="287" spans="1:66" ht="15.75">
      <c r="A287" s="20">
        <v>12</v>
      </c>
      <c r="B287" s="440" t="s">
        <v>14</v>
      </c>
      <c r="C287" s="20" t="s">
        <v>13</v>
      </c>
      <c r="D287" s="11">
        <v>750513</v>
      </c>
      <c r="E287" s="128" t="s">
        <v>395</v>
      </c>
      <c r="F287" s="129">
        <f>J287/G287</f>
        <v>2</v>
      </c>
      <c r="G287" s="128">
        <f t="shared" si="97"/>
        <v>5</v>
      </c>
      <c r="H287" s="128">
        <f t="shared" si="98"/>
        <v>3</v>
      </c>
      <c r="I287" s="128">
        <f t="shared" si="99"/>
        <v>7</v>
      </c>
      <c r="J287" s="130">
        <f>SUM(H287:I287)</f>
        <v>10</v>
      </c>
      <c r="K287" s="131">
        <f t="shared" si="100"/>
        <v>0</v>
      </c>
      <c r="L287" s="116"/>
      <c r="M287" s="116"/>
      <c r="N287" s="390">
        <v>0</v>
      </c>
      <c r="O287" s="389">
        <v>2</v>
      </c>
      <c r="P287" s="389">
        <v>0</v>
      </c>
      <c r="Q287" s="389">
        <v>0</v>
      </c>
      <c r="R287" s="389"/>
      <c r="S287" s="391"/>
      <c r="T287" s="392"/>
      <c r="U287" s="390"/>
      <c r="V287" s="389"/>
      <c r="W287" s="389"/>
      <c r="X287" s="389"/>
      <c r="Y287" s="389">
        <v>1</v>
      </c>
      <c r="Z287" s="389"/>
      <c r="AA287" s="389"/>
      <c r="AB287" s="389"/>
      <c r="AC287" s="389"/>
      <c r="AD287" s="393"/>
      <c r="AE287" s="389">
        <v>0</v>
      </c>
      <c r="AF287" s="389">
        <v>4</v>
      </c>
      <c r="AG287" s="389">
        <v>1</v>
      </c>
      <c r="AH287" s="389">
        <v>1</v>
      </c>
      <c r="AI287" s="389"/>
      <c r="AJ287" s="389"/>
      <c r="AK287" s="389"/>
      <c r="AL287" s="389"/>
      <c r="AM287" s="389"/>
      <c r="AN287" s="389"/>
      <c r="AO287" s="389"/>
      <c r="AP287" s="389">
        <v>1</v>
      </c>
      <c r="AQ287" s="389"/>
      <c r="AR287" s="389"/>
      <c r="AS287" s="389"/>
      <c r="AT287" s="389"/>
      <c r="AU287" s="394"/>
      <c r="AV287" s="395"/>
      <c r="AW287" s="395"/>
      <c r="AX287" s="395"/>
      <c r="AY287" s="395"/>
      <c r="AZ287" s="395"/>
      <c r="BA287" s="395"/>
      <c r="BB287" s="395"/>
      <c r="BC287" s="395"/>
      <c r="BD287" s="395"/>
      <c r="BE287" s="395"/>
      <c r="BF287" s="395"/>
      <c r="BG287" s="395"/>
      <c r="BH287" s="395"/>
      <c r="BI287" s="395"/>
      <c r="BJ287" s="395"/>
      <c r="BK287" s="395"/>
      <c r="BL287" s="407"/>
      <c r="BM287" s="407"/>
      <c r="BN287" s="407"/>
    </row>
    <row r="288" spans="1:66" ht="15.75">
      <c r="A288" s="20">
        <v>74</v>
      </c>
      <c r="B288" s="440" t="s">
        <v>380</v>
      </c>
      <c r="C288" s="20" t="s">
        <v>381</v>
      </c>
      <c r="D288" s="11">
        <v>810828</v>
      </c>
      <c r="E288" s="128" t="s">
        <v>395</v>
      </c>
      <c r="F288" s="129">
        <f>J288/G288</f>
        <v>0</v>
      </c>
      <c r="G288" s="128">
        <f t="shared" si="97"/>
        <v>1</v>
      </c>
      <c r="H288" s="128">
        <f t="shared" si="98"/>
        <v>0</v>
      </c>
      <c r="I288" s="128">
        <f t="shared" si="99"/>
        <v>0</v>
      </c>
      <c r="J288" s="130">
        <f>SUM(H288:I288)</f>
        <v>0</v>
      </c>
      <c r="K288" s="131">
        <f t="shared" si="100"/>
        <v>0</v>
      </c>
      <c r="L288" s="116"/>
      <c r="M288" s="116"/>
      <c r="N288" s="390">
        <v>0</v>
      </c>
      <c r="O288" s="389"/>
      <c r="P288" s="389"/>
      <c r="Q288" s="389"/>
      <c r="R288" s="389"/>
      <c r="S288" s="391"/>
      <c r="T288" s="392"/>
      <c r="U288" s="390"/>
      <c r="V288" s="389"/>
      <c r="W288" s="389"/>
      <c r="X288" s="389"/>
      <c r="Y288" s="389"/>
      <c r="Z288" s="389"/>
      <c r="AA288" s="389"/>
      <c r="AB288" s="389"/>
      <c r="AC288" s="389"/>
      <c r="AD288" s="393"/>
      <c r="AE288" s="389">
        <v>0</v>
      </c>
      <c r="AF288" s="389"/>
      <c r="AG288" s="389"/>
      <c r="AH288" s="389"/>
      <c r="AI288" s="389"/>
      <c r="AJ288" s="389"/>
      <c r="AK288" s="389"/>
      <c r="AL288" s="389"/>
      <c r="AM288" s="389"/>
      <c r="AN288" s="389"/>
      <c r="AO288" s="389"/>
      <c r="AP288" s="389"/>
      <c r="AQ288" s="389"/>
      <c r="AR288" s="389"/>
      <c r="AS288" s="389"/>
      <c r="AT288" s="389"/>
      <c r="AU288" s="394"/>
      <c r="AV288" s="395"/>
      <c r="AW288" s="395"/>
      <c r="AX288" s="395"/>
      <c r="AY288" s="395"/>
      <c r="AZ288" s="395"/>
      <c r="BA288" s="395"/>
      <c r="BB288" s="395"/>
      <c r="BC288" s="395"/>
      <c r="BD288" s="395"/>
      <c r="BE288" s="395"/>
      <c r="BF288" s="395"/>
      <c r="BG288" s="395"/>
      <c r="BH288" s="395"/>
      <c r="BI288" s="395"/>
      <c r="BJ288" s="395"/>
      <c r="BK288" s="395"/>
      <c r="BL288" s="407"/>
      <c r="BM288" s="407"/>
      <c r="BN288" s="407"/>
    </row>
    <row r="289" spans="1:66" ht="15.75">
      <c r="A289" s="20">
        <v>48</v>
      </c>
      <c r="B289" s="440" t="s">
        <v>382</v>
      </c>
      <c r="C289" s="20" t="s">
        <v>37</v>
      </c>
      <c r="D289" s="11">
        <v>760402</v>
      </c>
      <c r="E289" s="128" t="s">
        <v>395</v>
      </c>
      <c r="F289" s="129">
        <f aca="true" t="shared" si="101" ref="F289:F302">J289/G289</f>
        <v>3</v>
      </c>
      <c r="G289" s="128">
        <f t="shared" si="97"/>
        <v>2</v>
      </c>
      <c r="H289" s="128">
        <f t="shared" si="98"/>
        <v>3</v>
      </c>
      <c r="I289" s="128">
        <f t="shared" si="99"/>
        <v>3</v>
      </c>
      <c r="J289" s="130">
        <f aca="true" t="shared" si="102" ref="J289:J302">SUM(H289:I289)</f>
        <v>6</v>
      </c>
      <c r="K289" s="131">
        <f t="shared" si="100"/>
        <v>0</v>
      </c>
      <c r="L289" s="116"/>
      <c r="M289" s="116"/>
      <c r="N289" s="390"/>
      <c r="O289" s="389">
        <v>0</v>
      </c>
      <c r="P289" s="389">
        <v>3</v>
      </c>
      <c r="Q289" s="389"/>
      <c r="R289" s="389"/>
      <c r="S289" s="391"/>
      <c r="T289" s="392"/>
      <c r="U289" s="390"/>
      <c r="V289" s="389"/>
      <c r="W289" s="389"/>
      <c r="X289" s="389"/>
      <c r="Y289" s="389"/>
      <c r="Z289" s="389"/>
      <c r="AA289" s="389"/>
      <c r="AB289" s="389"/>
      <c r="AC289" s="389"/>
      <c r="AD289" s="393"/>
      <c r="AE289" s="389"/>
      <c r="AF289" s="389">
        <v>2</v>
      </c>
      <c r="AG289" s="389">
        <v>1</v>
      </c>
      <c r="AH289" s="389"/>
      <c r="AI289" s="389"/>
      <c r="AJ289" s="389"/>
      <c r="AK289" s="389"/>
      <c r="AL289" s="389"/>
      <c r="AM289" s="389"/>
      <c r="AN289" s="389"/>
      <c r="AO289" s="389"/>
      <c r="AP289" s="389"/>
      <c r="AQ289" s="389"/>
      <c r="AR289" s="389"/>
      <c r="AS289" s="389"/>
      <c r="AT289" s="389"/>
      <c r="AU289" s="394"/>
      <c r="AV289" s="395"/>
      <c r="AW289" s="395"/>
      <c r="AX289" s="395"/>
      <c r="AY289" s="395"/>
      <c r="AZ289" s="395"/>
      <c r="BA289" s="395"/>
      <c r="BB289" s="395"/>
      <c r="BC289" s="395"/>
      <c r="BD289" s="395"/>
      <c r="BE289" s="395"/>
      <c r="BF289" s="395"/>
      <c r="BG289" s="395"/>
      <c r="BH289" s="395"/>
      <c r="BI289" s="395"/>
      <c r="BJ289" s="395"/>
      <c r="BK289" s="395"/>
      <c r="BL289" s="407"/>
      <c r="BM289" s="407"/>
      <c r="BN289" s="407"/>
    </row>
    <row r="290" spans="1:66" ht="15.75">
      <c r="A290" s="20">
        <v>91</v>
      </c>
      <c r="B290" s="440" t="s">
        <v>383</v>
      </c>
      <c r="C290" s="20" t="s">
        <v>83</v>
      </c>
      <c r="D290" s="11">
        <v>710402</v>
      </c>
      <c r="E290" s="128" t="s">
        <v>395</v>
      </c>
      <c r="F290" s="129">
        <f t="shared" si="101"/>
        <v>1</v>
      </c>
      <c r="G290" s="128">
        <f t="shared" si="97"/>
        <v>2</v>
      </c>
      <c r="H290" s="128">
        <f t="shared" si="98"/>
        <v>1</v>
      </c>
      <c r="I290" s="128">
        <f t="shared" si="99"/>
        <v>1</v>
      </c>
      <c r="J290" s="130">
        <f t="shared" si="102"/>
        <v>2</v>
      </c>
      <c r="K290" s="131">
        <f t="shared" si="100"/>
        <v>0</v>
      </c>
      <c r="L290" s="116"/>
      <c r="M290" s="116"/>
      <c r="N290" s="390"/>
      <c r="O290" s="389">
        <v>1</v>
      </c>
      <c r="P290" s="389">
        <v>0</v>
      </c>
      <c r="Q290" s="389"/>
      <c r="R290" s="389"/>
      <c r="S290" s="391"/>
      <c r="T290" s="392"/>
      <c r="U290" s="390"/>
      <c r="V290" s="389"/>
      <c r="W290" s="389"/>
      <c r="X290" s="389"/>
      <c r="Y290" s="389"/>
      <c r="Z290" s="389"/>
      <c r="AA290" s="389"/>
      <c r="AB290" s="389"/>
      <c r="AC290" s="389"/>
      <c r="AD290" s="393"/>
      <c r="AE290" s="389"/>
      <c r="AF290" s="389">
        <v>1</v>
      </c>
      <c r="AG290" s="389">
        <v>0</v>
      </c>
      <c r="AH290" s="389"/>
      <c r="AI290" s="389"/>
      <c r="AJ290" s="389"/>
      <c r="AK290" s="389"/>
      <c r="AL290" s="389"/>
      <c r="AM290" s="389"/>
      <c r="AN290" s="389"/>
      <c r="AO290" s="389"/>
      <c r="AP290" s="389"/>
      <c r="AQ290" s="389"/>
      <c r="AR290" s="389"/>
      <c r="AS290" s="389"/>
      <c r="AT290" s="389"/>
      <c r="AU290" s="394"/>
      <c r="AV290" s="395"/>
      <c r="AW290" s="395"/>
      <c r="AX290" s="395"/>
      <c r="AY290" s="395"/>
      <c r="AZ290" s="395"/>
      <c r="BA290" s="395"/>
      <c r="BB290" s="395"/>
      <c r="BC290" s="395"/>
      <c r="BD290" s="395"/>
      <c r="BE290" s="395"/>
      <c r="BF290" s="395"/>
      <c r="BG290" s="395"/>
      <c r="BH290" s="395"/>
      <c r="BI290" s="395"/>
      <c r="BJ290" s="395"/>
      <c r="BK290" s="395"/>
      <c r="BL290" s="407"/>
      <c r="BM290" s="407"/>
      <c r="BN290" s="407"/>
    </row>
    <row r="291" spans="1:66" ht="15.75">
      <c r="A291" s="442">
        <v>8</v>
      </c>
      <c r="B291" s="443" t="s">
        <v>384</v>
      </c>
      <c r="C291" s="442" t="s">
        <v>74</v>
      </c>
      <c r="D291" s="444">
        <v>960715</v>
      </c>
      <c r="E291" s="128" t="s">
        <v>395</v>
      </c>
      <c r="F291" s="129">
        <f t="shared" si="101"/>
        <v>1.9090909090909092</v>
      </c>
      <c r="G291" s="128">
        <f t="shared" si="97"/>
        <v>11</v>
      </c>
      <c r="H291" s="128">
        <f t="shared" si="98"/>
        <v>15</v>
      </c>
      <c r="I291" s="128">
        <f t="shared" si="99"/>
        <v>6</v>
      </c>
      <c r="J291" s="130">
        <f t="shared" si="102"/>
        <v>21</v>
      </c>
      <c r="K291" s="131">
        <f t="shared" si="100"/>
        <v>0</v>
      </c>
      <c r="L291" s="116"/>
      <c r="M291" s="116"/>
      <c r="N291" s="390">
        <v>1</v>
      </c>
      <c r="O291" s="389"/>
      <c r="P291" s="389">
        <v>1</v>
      </c>
      <c r="Q291" s="389">
        <v>0</v>
      </c>
      <c r="R291" s="389">
        <v>2</v>
      </c>
      <c r="S291" s="391">
        <v>2</v>
      </c>
      <c r="T291" s="392">
        <v>1</v>
      </c>
      <c r="U291" s="390">
        <v>3</v>
      </c>
      <c r="V291" s="389">
        <v>2</v>
      </c>
      <c r="W291" s="389">
        <v>0</v>
      </c>
      <c r="X291" s="389">
        <v>0</v>
      </c>
      <c r="Y291" s="389"/>
      <c r="Z291" s="389">
        <v>3</v>
      </c>
      <c r="AA291" s="389"/>
      <c r="AB291" s="389"/>
      <c r="AC291" s="389"/>
      <c r="AD291" s="393"/>
      <c r="AE291" s="389">
        <v>0</v>
      </c>
      <c r="AF291" s="389"/>
      <c r="AG291" s="389">
        <v>0</v>
      </c>
      <c r="AH291" s="389">
        <v>0</v>
      </c>
      <c r="AI291" s="389">
        <v>1</v>
      </c>
      <c r="AJ291" s="389">
        <v>3</v>
      </c>
      <c r="AK291" s="389">
        <v>0</v>
      </c>
      <c r="AL291" s="389">
        <v>2</v>
      </c>
      <c r="AM291" s="389">
        <v>0</v>
      </c>
      <c r="AN291" s="389">
        <v>0</v>
      </c>
      <c r="AO291" s="389">
        <v>0</v>
      </c>
      <c r="AP291" s="389"/>
      <c r="AQ291" s="389">
        <v>0</v>
      </c>
      <c r="AR291" s="389"/>
      <c r="AS291" s="389"/>
      <c r="AT291" s="389"/>
      <c r="AU291" s="394"/>
      <c r="AV291" s="395"/>
      <c r="AW291" s="395"/>
      <c r="AX291" s="395"/>
      <c r="AY291" s="395"/>
      <c r="AZ291" s="395"/>
      <c r="BA291" s="395"/>
      <c r="BB291" s="395"/>
      <c r="BC291" s="395"/>
      <c r="BD291" s="395"/>
      <c r="BE291" s="395"/>
      <c r="BF291" s="395"/>
      <c r="BG291" s="395"/>
      <c r="BH291" s="395"/>
      <c r="BI291" s="395"/>
      <c r="BJ291" s="395"/>
      <c r="BK291" s="395"/>
      <c r="BL291" s="407"/>
      <c r="BM291" s="407"/>
      <c r="BN291" s="407"/>
    </row>
    <row r="292" spans="1:66" ht="15.75">
      <c r="A292" s="446">
        <v>9</v>
      </c>
      <c r="B292" s="447" t="s">
        <v>385</v>
      </c>
      <c r="C292" s="447" t="s">
        <v>85</v>
      </c>
      <c r="D292" s="448">
        <v>760808</v>
      </c>
      <c r="E292" s="128" t="s">
        <v>395</v>
      </c>
      <c r="F292" s="129">
        <f t="shared" si="101"/>
        <v>0.8</v>
      </c>
      <c r="G292" s="128">
        <f t="shared" si="97"/>
        <v>10</v>
      </c>
      <c r="H292" s="128">
        <f t="shared" si="98"/>
        <v>3</v>
      </c>
      <c r="I292" s="128">
        <f t="shared" si="99"/>
        <v>5</v>
      </c>
      <c r="J292" s="130">
        <f t="shared" si="102"/>
        <v>8</v>
      </c>
      <c r="K292" s="131">
        <f t="shared" si="100"/>
        <v>0</v>
      </c>
      <c r="L292" s="116"/>
      <c r="M292" s="116"/>
      <c r="N292" s="390">
        <v>0</v>
      </c>
      <c r="O292" s="389">
        <v>0</v>
      </c>
      <c r="P292" s="389">
        <v>0</v>
      </c>
      <c r="Q292" s="389"/>
      <c r="R292" s="389"/>
      <c r="S292" s="391">
        <v>2</v>
      </c>
      <c r="T292" s="392">
        <v>0</v>
      </c>
      <c r="U292" s="390"/>
      <c r="V292" s="389">
        <v>0</v>
      </c>
      <c r="W292" s="389">
        <v>0</v>
      </c>
      <c r="X292" s="389">
        <v>0</v>
      </c>
      <c r="Y292" s="389">
        <v>1</v>
      </c>
      <c r="Z292" s="389">
        <v>0</v>
      </c>
      <c r="AA292" s="389"/>
      <c r="AB292" s="389"/>
      <c r="AC292" s="389"/>
      <c r="AD292" s="393"/>
      <c r="AE292" s="389">
        <v>0</v>
      </c>
      <c r="AF292" s="389">
        <v>0</v>
      </c>
      <c r="AG292" s="389">
        <v>0</v>
      </c>
      <c r="AH292" s="389"/>
      <c r="AI292" s="389"/>
      <c r="AJ292" s="389">
        <v>1</v>
      </c>
      <c r="AK292" s="389">
        <v>0</v>
      </c>
      <c r="AL292" s="389"/>
      <c r="AM292" s="389">
        <v>0</v>
      </c>
      <c r="AN292" s="389">
        <v>1</v>
      </c>
      <c r="AO292" s="389">
        <v>2</v>
      </c>
      <c r="AP292" s="389">
        <v>0</v>
      </c>
      <c r="AQ292" s="389">
        <v>1</v>
      </c>
      <c r="AR292" s="389"/>
      <c r="AS292" s="389"/>
      <c r="AT292" s="389"/>
      <c r="AU292" s="394"/>
      <c r="AV292" s="395"/>
      <c r="AW292" s="395"/>
      <c r="AX292" s="395"/>
      <c r="AY292" s="395"/>
      <c r="AZ292" s="395"/>
      <c r="BA292" s="395"/>
      <c r="BB292" s="395"/>
      <c r="BC292" s="395"/>
      <c r="BD292" s="395"/>
      <c r="BE292" s="395"/>
      <c r="BF292" s="395"/>
      <c r="BG292" s="395"/>
      <c r="BH292" s="395"/>
      <c r="BI292" s="395"/>
      <c r="BJ292" s="395"/>
      <c r="BK292" s="395"/>
      <c r="BL292" s="407"/>
      <c r="BM292" s="407"/>
      <c r="BN292" s="407"/>
    </row>
    <row r="293" spans="1:66" ht="15.75">
      <c r="A293" s="446">
        <v>47</v>
      </c>
      <c r="B293" s="447" t="s">
        <v>374</v>
      </c>
      <c r="C293" s="447" t="s">
        <v>18</v>
      </c>
      <c r="D293" s="447">
        <v>700818</v>
      </c>
      <c r="E293" s="128" t="s">
        <v>395</v>
      </c>
      <c r="F293" s="129">
        <f t="shared" si="101"/>
        <v>1.0909090909090908</v>
      </c>
      <c r="G293" s="128">
        <f t="shared" si="97"/>
        <v>11</v>
      </c>
      <c r="H293" s="128">
        <f t="shared" si="98"/>
        <v>7</v>
      </c>
      <c r="I293" s="128">
        <f t="shared" si="99"/>
        <v>5</v>
      </c>
      <c r="J293" s="130">
        <f t="shared" si="102"/>
        <v>12</v>
      </c>
      <c r="K293" s="131">
        <f t="shared" si="100"/>
        <v>0</v>
      </c>
      <c r="L293" s="116"/>
      <c r="M293" s="116"/>
      <c r="N293" s="390">
        <v>0</v>
      </c>
      <c r="O293" s="389">
        <v>2</v>
      </c>
      <c r="P293" s="389"/>
      <c r="Q293" s="389"/>
      <c r="R293" s="389">
        <v>0</v>
      </c>
      <c r="S293" s="391">
        <v>2</v>
      </c>
      <c r="T293" s="392">
        <v>0</v>
      </c>
      <c r="U293" s="390">
        <v>1</v>
      </c>
      <c r="V293" s="389">
        <v>0</v>
      </c>
      <c r="W293" s="389">
        <v>0</v>
      </c>
      <c r="X293" s="389">
        <v>2</v>
      </c>
      <c r="Y293" s="389">
        <v>0</v>
      </c>
      <c r="Z293" s="389">
        <v>0</v>
      </c>
      <c r="AA293" s="389"/>
      <c r="AB293" s="389"/>
      <c r="AC293" s="389"/>
      <c r="AD293" s="393"/>
      <c r="AE293" s="389">
        <v>0</v>
      </c>
      <c r="AF293" s="389">
        <v>0</v>
      </c>
      <c r="AG293" s="389"/>
      <c r="AH293" s="389"/>
      <c r="AI293" s="389">
        <v>0</v>
      </c>
      <c r="AJ293" s="389">
        <v>1</v>
      </c>
      <c r="AK293" s="389">
        <v>0</v>
      </c>
      <c r="AL293" s="389">
        <v>1</v>
      </c>
      <c r="AM293" s="389">
        <v>1</v>
      </c>
      <c r="AN293" s="389">
        <v>0</v>
      </c>
      <c r="AO293" s="389">
        <v>0</v>
      </c>
      <c r="AP293" s="389">
        <v>0</v>
      </c>
      <c r="AQ293" s="389">
        <v>2</v>
      </c>
      <c r="AR293" s="389"/>
      <c r="AS293" s="389"/>
      <c r="AT293" s="389"/>
      <c r="AU293" s="394"/>
      <c r="AV293" s="395"/>
      <c r="AW293" s="395"/>
      <c r="AX293" s="395"/>
      <c r="AY293" s="395"/>
      <c r="AZ293" s="395"/>
      <c r="BA293" s="395"/>
      <c r="BB293" s="395"/>
      <c r="BC293" s="395"/>
      <c r="BD293" s="395"/>
      <c r="BE293" s="395"/>
      <c r="BF293" s="395"/>
      <c r="BG293" s="395"/>
      <c r="BH293" s="395"/>
      <c r="BI293" s="395"/>
      <c r="BJ293" s="395"/>
      <c r="BK293" s="395"/>
      <c r="BL293" s="407"/>
      <c r="BM293" s="407"/>
      <c r="BN293" s="407"/>
    </row>
    <row r="294" spans="1:66" ht="15.75">
      <c r="A294" s="446" t="s">
        <v>379</v>
      </c>
      <c r="B294" s="447" t="s">
        <v>386</v>
      </c>
      <c r="C294" s="447" t="s">
        <v>18</v>
      </c>
      <c r="D294" s="447">
        <v>780526</v>
      </c>
      <c r="E294" s="128" t="s">
        <v>395</v>
      </c>
      <c r="F294" s="129">
        <f t="shared" si="101"/>
        <v>0.5</v>
      </c>
      <c r="G294" s="128">
        <f t="shared" si="97"/>
        <v>2</v>
      </c>
      <c r="H294" s="128">
        <f t="shared" si="98"/>
        <v>1</v>
      </c>
      <c r="I294" s="128">
        <f t="shared" si="99"/>
        <v>0</v>
      </c>
      <c r="J294" s="130">
        <f t="shared" si="102"/>
        <v>1</v>
      </c>
      <c r="K294" s="131">
        <f t="shared" si="100"/>
        <v>0</v>
      </c>
      <c r="L294" s="116"/>
      <c r="M294" s="116"/>
      <c r="N294" s="390"/>
      <c r="O294" s="389"/>
      <c r="P294" s="389">
        <v>0</v>
      </c>
      <c r="Q294" s="389"/>
      <c r="R294" s="389">
        <v>1</v>
      </c>
      <c r="S294" s="391"/>
      <c r="T294" s="392"/>
      <c r="U294" s="390"/>
      <c r="V294" s="389"/>
      <c r="W294" s="389"/>
      <c r="X294" s="389"/>
      <c r="Y294" s="389"/>
      <c r="Z294" s="389"/>
      <c r="AA294" s="389"/>
      <c r="AB294" s="389"/>
      <c r="AC294" s="389"/>
      <c r="AD294" s="393"/>
      <c r="AE294" s="389"/>
      <c r="AF294" s="389"/>
      <c r="AG294" s="389">
        <v>0</v>
      </c>
      <c r="AH294" s="389"/>
      <c r="AI294" s="389">
        <v>0</v>
      </c>
      <c r="AJ294" s="389"/>
      <c r="AK294" s="389"/>
      <c r="AL294" s="389"/>
      <c r="AM294" s="389"/>
      <c r="AN294" s="389"/>
      <c r="AO294" s="389"/>
      <c r="AP294" s="389"/>
      <c r="AQ294" s="389"/>
      <c r="AR294" s="389"/>
      <c r="AS294" s="389"/>
      <c r="AT294" s="389"/>
      <c r="AU294" s="394"/>
      <c r="AV294" s="395"/>
      <c r="AW294" s="395"/>
      <c r="AX294" s="395"/>
      <c r="AY294" s="395"/>
      <c r="AZ294" s="395"/>
      <c r="BA294" s="395"/>
      <c r="BB294" s="395"/>
      <c r="BC294" s="395"/>
      <c r="BD294" s="395"/>
      <c r="BE294" s="395"/>
      <c r="BF294" s="395"/>
      <c r="BG294" s="395"/>
      <c r="BH294" s="395"/>
      <c r="BI294" s="395"/>
      <c r="BJ294" s="395"/>
      <c r="BK294" s="395"/>
      <c r="BL294" s="407"/>
      <c r="BM294" s="407"/>
      <c r="BN294" s="407"/>
    </row>
    <row r="295" spans="1:66" ht="15.75">
      <c r="A295" s="76"/>
      <c r="B295" s="447" t="s">
        <v>387</v>
      </c>
      <c r="C295" s="447" t="s">
        <v>23</v>
      </c>
      <c r="D295" s="447"/>
      <c r="E295" s="128" t="s">
        <v>395</v>
      </c>
      <c r="F295" s="129" t="e">
        <f t="shared" si="101"/>
        <v>#DIV/0!</v>
      </c>
      <c r="G295" s="128">
        <f t="shared" si="97"/>
        <v>0</v>
      </c>
      <c r="H295" s="128">
        <f t="shared" si="98"/>
        <v>0</v>
      </c>
      <c r="I295" s="128">
        <f t="shared" si="99"/>
        <v>0</v>
      </c>
      <c r="J295" s="130">
        <f t="shared" si="102"/>
        <v>0</v>
      </c>
      <c r="K295" s="131">
        <f t="shared" si="100"/>
        <v>0</v>
      </c>
      <c r="L295" s="116"/>
      <c r="M295" s="116"/>
      <c r="N295" s="390"/>
      <c r="O295" s="389"/>
      <c r="P295" s="389"/>
      <c r="Q295" s="389"/>
      <c r="R295" s="389"/>
      <c r="S295" s="391"/>
      <c r="T295" s="392"/>
      <c r="U295" s="390"/>
      <c r="V295" s="389"/>
      <c r="W295" s="389"/>
      <c r="X295" s="389"/>
      <c r="Y295" s="389"/>
      <c r="Z295" s="389"/>
      <c r="AA295" s="389"/>
      <c r="AB295" s="389"/>
      <c r="AC295" s="389"/>
      <c r="AD295" s="393"/>
      <c r="AE295" s="389"/>
      <c r="AF295" s="389"/>
      <c r="AG295" s="389"/>
      <c r="AH295" s="389"/>
      <c r="AI295" s="389"/>
      <c r="AJ295" s="389"/>
      <c r="AK295" s="389"/>
      <c r="AL295" s="389"/>
      <c r="AM295" s="389"/>
      <c r="AN295" s="389"/>
      <c r="AO295" s="389"/>
      <c r="AP295" s="389"/>
      <c r="AQ295" s="389"/>
      <c r="AR295" s="389"/>
      <c r="AS295" s="389"/>
      <c r="AT295" s="389"/>
      <c r="AU295" s="394"/>
      <c r="AV295" s="395"/>
      <c r="AW295" s="395"/>
      <c r="AX295" s="395"/>
      <c r="AY295" s="395"/>
      <c r="AZ295" s="395"/>
      <c r="BA295" s="395"/>
      <c r="BB295" s="395"/>
      <c r="BC295" s="395"/>
      <c r="BD295" s="395"/>
      <c r="BE295" s="395"/>
      <c r="BF295" s="395"/>
      <c r="BG295" s="395"/>
      <c r="BH295" s="395"/>
      <c r="BI295" s="395"/>
      <c r="BJ295" s="395"/>
      <c r="BK295" s="395"/>
      <c r="BL295" s="407"/>
      <c r="BM295" s="407"/>
      <c r="BN295" s="407"/>
    </row>
    <row r="296" spans="1:66" ht="15.75">
      <c r="A296" s="446">
        <v>28</v>
      </c>
      <c r="B296" s="449" t="s">
        <v>388</v>
      </c>
      <c r="C296" s="447" t="s">
        <v>389</v>
      </c>
      <c r="D296" s="447">
        <v>710410</v>
      </c>
      <c r="E296" s="128" t="s">
        <v>395</v>
      </c>
      <c r="F296" s="129">
        <f t="shared" si="101"/>
        <v>1.2727272727272727</v>
      </c>
      <c r="G296" s="128">
        <f t="shared" si="97"/>
        <v>11</v>
      </c>
      <c r="H296" s="128">
        <f t="shared" si="98"/>
        <v>8</v>
      </c>
      <c r="I296" s="128">
        <f t="shared" si="99"/>
        <v>6</v>
      </c>
      <c r="J296" s="130">
        <f t="shared" si="102"/>
        <v>14</v>
      </c>
      <c r="K296" s="131">
        <f t="shared" si="100"/>
        <v>0</v>
      </c>
      <c r="L296" s="116"/>
      <c r="M296" s="116"/>
      <c r="N296" s="390">
        <v>0</v>
      </c>
      <c r="O296" s="389">
        <v>3</v>
      </c>
      <c r="P296" s="389"/>
      <c r="Q296" s="389">
        <v>1</v>
      </c>
      <c r="R296" s="389">
        <v>0</v>
      </c>
      <c r="S296" s="391">
        <v>0</v>
      </c>
      <c r="T296" s="392">
        <v>0</v>
      </c>
      <c r="U296" s="390">
        <v>1</v>
      </c>
      <c r="V296" s="389">
        <v>0</v>
      </c>
      <c r="W296" s="389"/>
      <c r="X296" s="389">
        <v>0</v>
      </c>
      <c r="Y296" s="389">
        <v>1</v>
      </c>
      <c r="Z296" s="389">
        <v>2</v>
      </c>
      <c r="AA296" s="389"/>
      <c r="AB296" s="389"/>
      <c r="AC296" s="389"/>
      <c r="AD296" s="393"/>
      <c r="AE296" s="389">
        <v>0</v>
      </c>
      <c r="AF296" s="389">
        <v>2</v>
      </c>
      <c r="AG296" s="389"/>
      <c r="AH296" s="389">
        <v>0</v>
      </c>
      <c r="AI296" s="389">
        <v>0</v>
      </c>
      <c r="AJ296" s="389">
        <v>2</v>
      </c>
      <c r="AK296" s="389">
        <v>1</v>
      </c>
      <c r="AL296" s="389">
        <v>1</v>
      </c>
      <c r="AM296" s="389">
        <v>0</v>
      </c>
      <c r="AN296" s="389"/>
      <c r="AO296" s="389">
        <v>0</v>
      </c>
      <c r="AP296" s="389">
        <v>0</v>
      </c>
      <c r="AQ296" s="389">
        <v>0</v>
      </c>
      <c r="AR296" s="389"/>
      <c r="AS296" s="389"/>
      <c r="AT296" s="389"/>
      <c r="AU296" s="394"/>
      <c r="AV296" s="395"/>
      <c r="AW296" s="395"/>
      <c r="AX296" s="395"/>
      <c r="AY296" s="395"/>
      <c r="AZ296" s="395"/>
      <c r="BA296" s="395"/>
      <c r="BB296" s="395"/>
      <c r="BC296" s="395"/>
      <c r="BD296" s="395"/>
      <c r="BE296" s="395"/>
      <c r="BF296" s="395"/>
      <c r="BG296" s="395"/>
      <c r="BH296" s="395"/>
      <c r="BI296" s="395"/>
      <c r="BJ296" s="395"/>
      <c r="BK296" s="395"/>
      <c r="BL296" s="407"/>
      <c r="BM296" s="407"/>
      <c r="BN296" s="407"/>
    </row>
    <row r="297" spans="1:66" ht="15.75">
      <c r="A297" s="446" t="s">
        <v>379</v>
      </c>
      <c r="B297" s="450" t="s">
        <v>68</v>
      </c>
      <c r="C297" s="446" t="s">
        <v>394</v>
      </c>
      <c r="D297" s="451" t="s">
        <v>379</v>
      </c>
      <c r="E297" s="128" t="s">
        <v>395</v>
      </c>
      <c r="F297" s="129">
        <f t="shared" si="101"/>
        <v>2.4545454545454546</v>
      </c>
      <c r="G297" s="128">
        <f t="shared" si="97"/>
        <v>11</v>
      </c>
      <c r="H297" s="128">
        <f t="shared" si="98"/>
        <v>18</v>
      </c>
      <c r="I297" s="128">
        <f t="shared" si="99"/>
        <v>9</v>
      </c>
      <c r="J297" s="130">
        <f t="shared" si="102"/>
        <v>27</v>
      </c>
      <c r="K297" s="131">
        <f t="shared" si="100"/>
        <v>0</v>
      </c>
      <c r="L297" s="116"/>
      <c r="M297" s="116"/>
      <c r="N297" s="390">
        <v>0</v>
      </c>
      <c r="O297" s="389">
        <v>2</v>
      </c>
      <c r="P297" s="389"/>
      <c r="Q297" s="389">
        <v>1</v>
      </c>
      <c r="R297" s="389"/>
      <c r="S297" s="391">
        <v>2</v>
      </c>
      <c r="T297" s="392">
        <v>2</v>
      </c>
      <c r="U297" s="390">
        <v>3</v>
      </c>
      <c r="V297" s="389">
        <v>1</v>
      </c>
      <c r="W297" s="389">
        <v>1</v>
      </c>
      <c r="X297" s="389">
        <v>1</v>
      </c>
      <c r="Y297" s="389">
        <v>2</v>
      </c>
      <c r="Z297" s="389">
        <v>3</v>
      </c>
      <c r="AA297" s="389"/>
      <c r="AB297" s="389"/>
      <c r="AC297" s="389"/>
      <c r="AD297" s="393"/>
      <c r="AE297" s="389">
        <v>0</v>
      </c>
      <c r="AF297" s="389">
        <v>1</v>
      </c>
      <c r="AG297" s="389"/>
      <c r="AH297" s="389">
        <v>1</v>
      </c>
      <c r="AI297" s="389"/>
      <c r="AJ297" s="389">
        <v>2</v>
      </c>
      <c r="AK297" s="389">
        <v>0</v>
      </c>
      <c r="AL297" s="389">
        <v>2</v>
      </c>
      <c r="AM297" s="389">
        <v>0</v>
      </c>
      <c r="AN297" s="389">
        <v>1</v>
      </c>
      <c r="AO297" s="389">
        <v>1</v>
      </c>
      <c r="AP297" s="389">
        <v>1</v>
      </c>
      <c r="AQ297" s="389">
        <v>0</v>
      </c>
      <c r="AR297" s="389"/>
      <c r="AS297" s="389"/>
      <c r="AT297" s="389"/>
      <c r="AU297" s="394"/>
      <c r="AV297" s="395"/>
      <c r="AW297" s="395"/>
      <c r="AX297" s="395"/>
      <c r="AY297" s="395"/>
      <c r="AZ297" s="395"/>
      <c r="BA297" s="395"/>
      <c r="BB297" s="395"/>
      <c r="BC297" s="395"/>
      <c r="BD297" s="395"/>
      <c r="BE297" s="395"/>
      <c r="BF297" s="395"/>
      <c r="BG297" s="395"/>
      <c r="BH297" s="395"/>
      <c r="BI297" s="395"/>
      <c r="BJ297" s="395"/>
      <c r="BK297" s="395"/>
      <c r="BL297" s="407"/>
      <c r="BM297" s="407"/>
      <c r="BN297" s="407"/>
    </row>
    <row r="298" spans="1:66" ht="15.75">
      <c r="A298" s="446" t="s">
        <v>379</v>
      </c>
      <c r="B298" s="446" t="s">
        <v>473</v>
      </c>
      <c r="C298" s="446" t="s">
        <v>66</v>
      </c>
      <c r="D298" s="451">
        <v>920204</v>
      </c>
      <c r="E298" s="128" t="s">
        <v>395</v>
      </c>
      <c r="F298" s="129">
        <f t="shared" si="101"/>
        <v>1.2</v>
      </c>
      <c r="G298" s="147">
        <f t="shared" si="97"/>
        <v>5</v>
      </c>
      <c r="H298" s="147">
        <f t="shared" si="98"/>
        <v>4</v>
      </c>
      <c r="I298" s="147">
        <f t="shared" si="99"/>
        <v>2</v>
      </c>
      <c r="J298" s="148">
        <f t="shared" si="102"/>
        <v>6</v>
      </c>
      <c r="K298" s="149">
        <f t="shared" si="100"/>
        <v>0</v>
      </c>
      <c r="L298" s="150"/>
      <c r="M298" s="150"/>
      <c r="N298" s="398"/>
      <c r="O298" s="399"/>
      <c r="P298" s="399">
        <v>0</v>
      </c>
      <c r="Q298" s="399">
        <v>1</v>
      </c>
      <c r="R298" s="399">
        <v>0</v>
      </c>
      <c r="S298" s="400"/>
      <c r="T298" s="392"/>
      <c r="U298" s="398"/>
      <c r="V298" s="399"/>
      <c r="W298" s="399">
        <v>2</v>
      </c>
      <c r="X298" s="399">
        <v>1</v>
      </c>
      <c r="Y298" s="399"/>
      <c r="Z298" s="399"/>
      <c r="AA298" s="399"/>
      <c r="AB298" s="399"/>
      <c r="AC298" s="399"/>
      <c r="AD298" s="393"/>
      <c r="AE298" s="399"/>
      <c r="AF298" s="399"/>
      <c r="AG298" s="399">
        <v>0</v>
      </c>
      <c r="AH298" s="399">
        <v>0</v>
      </c>
      <c r="AI298" s="399">
        <v>1</v>
      </c>
      <c r="AJ298" s="399"/>
      <c r="AK298" s="399"/>
      <c r="AL298" s="399"/>
      <c r="AM298" s="399"/>
      <c r="AN298" s="399">
        <v>1</v>
      </c>
      <c r="AO298" s="399">
        <v>0</v>
      </c>
      <c r="AP298" s="399"/>
      <c r="AQ298" s="399"/>
      <c r="AR298" s="399"/>
      <c r="AS298" s="399"/>
      <c r="AT298" s="399"/>
      <c r="AU298" s="394"/>
      <c r="AV298" s="401"/>
      <c r="AW298" s="401"/>
      <c r="AX298" s="401"/>
      <c r="AY298" s="401"/>
      <c r="AZ298" s="401"/>
      <c r="BA298" s="401"/>
      <c r="BB298" s="401"/>
      <c r="BC298" s="401"/>
      <c r="BD298" s="401"/>
      <c r="BE298" s="401"/>
      <c r="BF298" s="401"/>
      <c r="BG298" s="401"/>
      <c r="BH298" s="401"/>
      <c r="BI298" s="401"/>
      <c r="BJ298" s="401"/>
      <c r="BK298" s="401"/>
      <c r="BL298" s="407"/>
      <c r="BM298" s="407"/>
      <c r="BN298" s="407"/>
    </row>
    <row r="299" spans="1:66" ht="15.75">
      <c r="A299" s="446" t="s">
        <v>379</v>
      </c>
      <c r="B299" s="450" t="s">
        <v>504</v>
      </c>
      <c r="C299" s="446" t="s">
        <v>39</v>
      </c>
      <c r="D299" s="451">
        <v>840529</v>
      </c>
      <c r="E299" s="128" t="s">
        <v>395</v>
      </c>
      <c r="F299" s="129">
        <f t="shared" si="101"/>
        <v>1.625</v>
      </c>
      <c r="G299" s="156">
        <f t="shared" si="97"/>
        <v>8</v>
      </c>
      <c r="H299" s="156">
        <f t="shared" si="98"/>
        <v>6</v>
      </c>
      <c r="I299" s="156">
        <f t="shared" si="99"/>
        <v>7</v>
      </c>
      <c r="J299" s="157">
        <f t="shared" si="102"/>
        <v>13</v>
      </c>
      <c r="K299" s="158">
        <f t="shared" si="100"/>
        <v>0</v>
      </c>
      <c r="L299" s="150"/>
      <c r="M299" s="150"/>
      <c r="N299" s="402"/>
      <c r="O299" s="392"/>
      <c r="P299" s="392"/>
      <c r="Q299" s="392"/>
      <c r="R299" s="392">
        <v>1</v>
      </c>
      <c r="S299" s="403">
        <v>1</v>
      </c>
      <c r="T299" s="392">
        <v>1</v>
      </c>
      <c r="U299" s="402">
        <v>0</v>
      </c>
      <c r="V299" s="392">
        <v>2</v>
      </c>
      <c r="W299" s="392">
        <v>0</v>
      </c>
      <c r="X299" s="392">
        <v>1</v>
      </c>
      <c r="Y299" s="392"/>
      <c r="Z299" s="392">
        <v>0</v>
      </c>
      <c r="AA299" s="392"/>
      <c r="AB299" s="392"/>
      <c r="AC299" s="392"/>
      <c r="AD299" s="392"/>
      <c r="AE299" s="392"/>
      <c r="AF299" s="392"/>
      <c r="AG299" s="392"/>
      <c r="AH299" s="392"/>
      <c r="AI299" s="392">
        <v>1</v>
      </c>
      <c r="AJ299" s="392">
        <v>1</v>
      </c>
      <c r="AK299" s="392">
        <v>0</v>
      </c>
      <c r="AL299" s="392">
        <v>0</v>
      </c>
      <c r="AM299" s="392">
        <v>1</v>
      </c>
      <c r="AN299" s="392">
        <v>1</v>
      </c>
      <c r="AO299" s="392">
        <v>0</v>
      </c>
      <c r="AP299" s="392"/>
      <c r="AQ299" s="392">
        <v>3</v>
      </c>
      <c r="AR299" s="392"/>
      <c r="AS299" s="392"/>
      <c r="AT299" s="392"/>
      <c r="AU299" s="405"/>
      <c r="AV299" s="406"/>
      <c r="AW299" s="406"/>
      <c r="AX299" s="406"/>
      <c r="AY299" s="406"/>
      <c r="AZ299" s="406"/>
      <c r="BA299" s="406"/>
      <c r="BB299" s="406"/>
      <c r="BC299" s="406"/>
      <c r="BD299" s="406"/>
      <c r="BE299" s="406"/>
      <c r="BF299" s="406"/>
      <c r="BG299" s="406"/>
      <c r="BH299" s="406"/>
      <c r="BI299" s="406"/>
      <c r="BJ299" s="406"/>
      <c r="BK299" s="406"/>
      <c r="BL299" s="407"/>
      <c r="BM299" s="407"/>
      <c r="BN299" s="407"/>
    </row>
    <row r="300" spans="1:66" ht="15.75">
      <c r="A300" s="427"/>
      <c r="B300" s="446" t="s">
        <v>515</v>
      </c>
      <c r="C300" s="446" t="s">
        <v>90</v>
      </c>
      <c r="D300" s="652">
        <v>820925</v>
      </c>
      <c r="E300" s="128" t="s">
        <v>395</v>
      </c>
      <c r="F300" s="129">
        <f t="shared" si="101"/>
        <v>0.8333333333333334</v>
      </c>
      <c r="G300" s="156">
        <f t="shared" si="97"/>
        <v>6</v>
      </c>
      <c r="H300" s="156">
        <f t="shared" si="98"/>
        <v>1</v>
      </c>
      <c r="I300" s="156">
        <f t="shared" si="99"/>
        <v>4</v>
      </c>
      <c r="J300" s="157">
        <f t="shared" si="102"/>
        <v>5</v>
      </c>
      <c r="K300" s="158">
        <f t="shared" si="100"/>
        <v>0</v>
      </c>
      <c r="L300" s="116"/>
      <c r="M300" s="116"/>
      <c r="N300" s="402"/>
      <c r="O300" s="392"/>
      <c r="P300" s="392"/>
      <c r="Q300" s="392"/>
      <c r="R300" s="392">
        <v>0</v>
      </c>
      <c r="S300" s="403">
        <v>0</v>
      </c>
      <c r="T300" s="392">
        <v>0</v>
      </c>
      <c r="U300" s="402">
        <v>0</v>
      </c>
      <c r="V300" s="392">
        <v>0</v>
      </c>
      <c r="W300" s="392">
        <v>1</v>
      </c>
      <c r="X300" s="392"/>
      <c r="Y300" s="392"/>
      <c r="Z300" s="392"/>
      <c r="AA300" s="392"/>
      <c r="AB300" s="392"/>
      <c r="AC300" s="392"/>
      <c r="AD300" s="404"/>
      <c r="AE300" s="392"/>
      <c r="AF300" s="392"/>
      <c r="AG300" s="392"/>
      <c r="AH300" s="392"/>
      <c r="AI300" s="392">
        <v>0</v>
      </c>
      <c r="AJ300" s="392">
        <v>2</v>
      </c>
      <c r="AK300" s="392">
        <v>1</v>
      </c>
      <c r="AL300" s="392">
        <v>0</v>
      </c>
      <c r="AM300" s="392">
        <v>0</v>
      </c>
      <c r="AN300" s="392">
        <v>1</v>
      </c>
      <c r="AO300" s="392"/>
      <c r="AP300" s="392"/>
      <c r="AQ300" s="392"/>
      <c r="AR300" s="392"/>
      <c r="AS300" s="392"/>
      <c r="AT300" s="392"/>
      <c r="AU300" s="405"/>
      <c r="AV300" s="406"/>
      <c r="AW300" s="406"/>
      <c r="AX300" s="406"/>
      <c r="AY300" s="406"/>
      <c r="AZ300" s="406"/>
      <c r="BA300" s="406"/>
      <c r="BB300" s="406"/>
      <c r="BC300" s="406"/>
      <c r="BD300" s="406"/>
      <c r="BE300" s="406"/>
      <c r="BF300" s="406"/>
      <c r="BG300" s="406"/>
      <c r="BH300" s="406"/>
      <c r="BI300" s="406"/>
      <c r="BJ300" s="406"/>
      <c r="BK300" s="406"/>
      <c r="BL300" s="407"/>
      <c r="BM300" s="407"/>
      <c r="BN300" s="407"/>
    </row>
    <row r="301" spans="1:66" ht="15.75">
      <c r="A301" s="427"/>
      <c r="B301" s="446" t="s">
        <v>92</v>
      </c>
      <c r="C301" s="446" t="s">
        <v>37</v>
      </c>
      <c r="D301" s="652"/>
      <c r="E301" s="128" t="s">
        <v>572</v>
      </c>
      <c r="F301" s="129">
        <f>J301/G301</f>
        <v>2</v>
      </c>
      <c r="G301" s="156">
        <f>COUNT(N301:AC301)</f>
        <v>1</v>
      </c>
      <c r="H301" s="156">
        <f>SUM(N301:AC301)</f>
        <v>1</v>
      </c>
      <c r="I301" s="156">
        <f>SUM(AE301:AT301)</f>
        <v>1</v>
      </c>
      <c r="J301" s="157">
        <f>SUM(H301:I301)</f>
        <v>2</v>
      </c>
      <c r="K301" s="158">
        <f>SUM(AV301:BK301)</f>
        <v>0</v>
      </c>
      <c r="L301" s="116"/>
      <c r="M301" s="116"/>
      <c r="N301" s="402"/>
      <c r="O301" s="392"/>
      <c r="P301" s="392"/>
      <c r="Q301" s="392"/>
      <c r="R301" s="392"/>
      <c r="S301" s="403"/>
      <c r="T301" s="392"/>
      <c r="U301" s="402"/>
      <c r="V301" s="392"/>
      <c r="W301" s="392"/>
      <c r="X301" s="392"/>
      <c r="Y301" s="392">
        <v>1</v>
      </c>
      <c r="Z301" s="392"/>
      <c r="AA301" s="392"/>
      <c r="AB301" s="392"/>
      <c r="AC301" s="392"/>
      <c r="AD301" s="404"/>
      <c r="AE301" s="392"/>
      <c r="AF301" s="392"/>
      <c r="AG301" s="392"/>
      <c r="AH301" s="392"/>
      <c r="AI301" s="392"/>
      <c r="AJ301" s="392"/>
      <c r="AK301" s="392"/>
      <c r="AL301" s="392"/>
      <c r="AM301" s="392"/>
      <c r="AN301" s="392"/>
      <c r="AO301" s="392"/>
      <c r="AP301" s="392">
        <v>1</v>
      </c>
      <c r="AQ301" s="392"/>
      <c r="AR301" s="392"/>
      <c r="AS301" s="392"/>
      <c r="AT301" s="392"/>
      <c r="AU301" s="405"/>
      <c r="AV301" s="406"/>
      <c r="AW301" s="406"/>
      <c r="AX301" s="406"/>
      <c r="AY301" s="406"/>
      <c r="AZ301" s="406"/>
      <c r="BA301" s="406"/>
      <c r="BB301" s="406"/>
      <c r="BC301" s="406"/>
      <c r="BD301" s="406"/>
      <c r="BE301" s="406"/>
      <c r="BF301" s="406"/>
      <c r="BG301" s="406"/>
      <c r="BH301" s="406"/>
      <c r="BI301" s="406"/>
      <c r="BJ301" s="406"/>
      <c r="BK301" s="406"/>
      <c r="BL301" s="407"/>
      <c r="BM301" s="407"/>
      <c r="BN301" s="407"/>
    </row>
    <row r="302" spans="1:66" ht="15.75">
      <c r="A302" s="427"/>
      <c r="B302" s="170" t="s">
        <v>136</v>
      </c>
      <c r="C302" s="170" t="s">
        <v>39</v>
      </c>
      <c r="D302" s="179"/>
      <c r="E302" s="128" t="s">
        <v>542</v>
      </c>
      <c r="F302" s="129">
        <f t="shared" si="101"/>
        <v>0</v>
      </c>
      <c r="G302" s="156">
        <f t="shared" si="97"/>
        <v>1</v>
      </c>
      <c r="H302" s="156">
        <f t="shared" si="98"/>
        <v>0</v>
      </c>
      <c r="I302" s="156">
        <f t="shared" si="99"/>
        <v>0</v>
      </c>
      <c r="J302" s="157">
        <f t="shared" si="102"/>
        <v>0</v>
      </c>
      <c r="K302" s="158">
        <f t="shared" si="100"/>
        <v>0</v>
      </c>
      <c r="L302" s="116"/>
      <c r="M302" s="116"/>
      <c r="N302" s="402"/>
      <c r="O302" s="392"/>
      <c r="P302" s="392"/>
      <c r="Q302" s="392"/>
      <c r="R302" s="392"/>
      <c r="S302" s="403"/>
      <c r="T302" s="392"/>
      <c r="U302" s="402">
        <v>0</v>
      </c>
      <c r="V302" s="392"/>
      <c r="W302" s="392"/>
      <c r="X302" s="392"/>
      <c r="Y302" s="392"/>
      <c r="Z302" s="392"/>
      <c r="AA302" s="392"/>
      <c r="AB302" s="392"/>
      <c r="AC302" s="392"/>
      <c r="AD302" s="404"/>
      <c r="AE302" s="392"/>
      <c r="AF302" s="392"/>
      <c r="AG302" s="392"/>
      <c r="AH302" s="392"/>
      <c r="AI302" s="392"/>
      <c r="AJ302" s="392"/>
      <c r="AK302" s="392"/>
      <c r="AL302" s="392">
        <v>0</v>
      </c>
      <c r="AM302" s="392"/>
      <c r="AN302" s="392"/>
      <c r="AO302" s="392"/>
      <c r="AP302" s="392"/>
      <c r="AQ302" s="392"/>
      <c r="AR302" s="392"/>
      <c r="AS302" s="392"/>
      <c r="AT302" s="392"/>
      <c r="AU302" s="405"/>
      <c r="AV302" s="406"/>
      <c r="AW302" s="406"/>
      <c r="AX302" s="406"/>
      <c r="AY302" s="406"/>
      <c r="AZ302" s="406"/>
      <c r="BA302" s="406"/>
      <c r="BB302" s="406"/>
      <c r="BC302" s="406"/>
      <c r="BD302" s="406"/>
      <c r="BE302" s="406"/>
      <c r="BF302" s="406"/>
      <c r="BG302" s="406"/>
      <c r="BH302" s="406"/>
      <c r="BI302" s="406"/>
      <c r="BJ302" s="406"/>
      <c r="BK302" s="406"/>
      <c r="BL302" s="407"/>
      <c r="BM302" s="407"/>
      <c r="BN302" s="407"/>
    </row>
    <row r="303" spans="1:66" ht="15.75">
      <c r="A303" s="427"/>
      <c r="B303" s="198" t="s">
        <v>140</v>
      </c>
      <c r="C303" s="198" t="s">
        <v>15</v>
      </c>
      <c r="D303" s="166"/>
      <c r="E303" s="128" t="s">
        <v>396</v>
      </c>
      <c r="F303" s="129">
        <f>J303/G303</f>
        <v>3</v>
      </c>
      <c r="G303" s="156">
        <f>COUNT(N303:AC303)</f>
        <v>1</v>
      </c>
      <c r="H303" s="156">
        <f>SUM(N303:AC303)</f>
        <v>3</v>
      </c>
      <c r="I303" s="156">
        <f>SUM(AE303:AT303)</f>
        <v>0</v>
      </c>
      <c r="J303" s="157">
        <f>SUM(H303:I303)</f>
        <v>3</v>
      </c>
      <c r="K303" s="158">
        <f>SUM(AV303:BK303)</f>
        <v>0</v>
      </c>
      <c r="L303" s="116"/>
      <c r="M303" s="116"/>
      <c r="N303" s="402"/>
      <c r="O303" s="392"/>
      <c r="P303" s="392"/>
      <c r="Q303" s="392"/>
      <c r="R303" s="392"/>
      <c r="S303" s="403"/>
      <c r="T303" s="392"/>
      <c r="U303" s="402"/>
      <c r="V303" s="392"/>
      <c r="W303" s="392"/>
      <c r="X303" s="392"/>
      <c r="Y303" s="392"/>
      <c r="Z303" s="392">
        <v>3</v>
      </c>
      <c r="AA303" s="392"/>
      <c r="AB303" s="392"/>
      <c r="AC303" s="392"/>
      <c r="AD303" s="404"/>
      <c r="AE303" s="392"/>
      <c r="AF303" s="392"/>
      <c r="AG303" s="392"/>
      <c r="AH303" s="392"/>
      <c r="AI303" s="392"/>
      <c r="AJ303" s="392"/>
      <c r="AK303" s="392"/>
      <c r="AL303" s="392"/>
      <c r="AM303" s="392"/>
      <c r="AN303" s="392"/>
      <c r="AO303" s="392"/>
      <c r="AP303" s="392"/>
      <c r="AQ303" s="392"/>
      <c r="AR303" s="392"/>
      <c r="AS303" s="392"/>
      <c r="AT303" s="392"/>
      <c r="AU303" s="405"/>
      <c r="AV303" s="406"/>
      <c r="AW303" s="406"/>
      <c r="AX303" s="406"/>
      <c r="AY303" s="406"/>
      <c r="AZ303" s="406"/>
      <c r="BA303" s="406"/>
      <c r="BB303" s="406"/>
      <c r="BC303" s="406"/>
      <c r="BD303" s="406"/>
      <c r="BE303" s="406"/>
      <c r="BF303" s="406"/>
      <c r="BG303" s="406"/>
      <c r="BH303" s="406"/>
      <c r="BI303" s="406"/>
      <c r="BJ303" s="406"/>
      <c r="BK303" s="406"/>
      <c r="BL303" s="407"/>
      <c r="BM303" s="407"/>
      <c r="BN303" s="407"/>
    </row>
    <row r="304" spans="1:66" ht="15.75">
      <c r="A304" s="427"/>
      <c r="B304" s="198" t="s">
        <v>390</v>
      </c>
      <c r="C304" s="198" t="s">
        <v>22</v>
      </c>
      <c r="D304" s="166"/>
      <c r="E304" s="128" t="s">
        <v>396</v>
      </c>
      <c r="F304" s="129">
        <f>J304/G304</f>
        <v>4.714285714285714</v>
      </c>
      <c r="G304" s="156">
        <f>COUNT(N304:AC304)</f>
        <v>7</v>
      </c>
      <c r="H304" s="156">
        <f>SUM(N304:AC304)</f>
        <v>33</v>
      </c>
      <c r="I304" s="156">
        <f>SUM(AE304:AT304)</f>
        <v>0</v>
      </c>
      <c r="J304" s="157">
        <f>SUM(H304:I304)</f>
        <v>33</v>
      </c>
      <c r="K304" s="158">
        <f>SUM(AV304:BK304)</f>
        <v>0</v>
      </c>
      <c r="L304" s="116"/>
      <c r="M304" s="116"/>
      <c r="N304" s="402"/>
      <c r="O304" s="392"/>
      <c r="P304" s="392"/>
      <c r="Q304" s="392"/>
      <c r="R304" s="392"/>
      <c r="S304" s="403">
        <v>1</v>
      </c>
      <c r="T304" s="392">
        <v>2</v>
      </c>
      <c r="U304" s="402">
        <v>1</v>
      </c>
      <c r="V304" s="392">
        <v>9</v>
      </c>
      <c r="W304" s="392">
        <v>5</v>
      </c>
      <c r="X304" s="392">
        <v>4</v>
      </c>
      <c r="Y304" s="392">
        <v>11</v>
      </c>
      <c r="Z304" s="392"/>
      <c r="AA304" s="392"/>
      <c r="AB304" s="392"/>
      <c r="AC304" s="392"/>
      <c r="AD304" s="404"/>
      <c r="AE304" s="392"/>
      <c r="AF304" s="392"/>
      <c r="AG304" s="392"/>
      <c r="AH304" s="392"/>
      <c r="AI304" s="392"/>
      <c r="AJ304" s="392"/>
      <c r="AK304" s="392"/>
      <c r="AL304" s="392"/>
      <c r="AM304" s="392"/>
      <c r="AN304" s="392"/>
      <c r="AO304" s="392"/>
      <c r="AP304" s="392"/>
      <c r="AQ304" s="392"/>
      <c r="AR304" s="392"/>
      <c r="AS304" s="392"/>
      <c r="AT304" s="392"/>
      <c r="AU304" s="405"/>
      <c r="AV304" s="406"/>
      <c r="AW304" s="406"/>
      <c r="AX304" s="406"/>
      <c r="AY304" s="406"/>
      <c r="AZ304" s="406"/>
      <c r="BA304" s="406"/>
      <c r="BB304" s="406"/>
      <c r="BC304" s="406"/>
      <c r="BD304" s="406"/>
      <c r="BE304" s="406"/>
      <c r="BF304" s="406"/>
      <c r="BG304" s="406"/>
      <c r="BH304" s="406"/>
      <c r="BI304" s="406"/>
      <c r="BJ304" s="406"/>
      <c r="BK304" s="406"/>
      <c r="BL304" s="407"/>
      <c r="BM304" s="407"/>
      <c r="BN304" s="407"/>
    </row>
    <row r="305" spans="1:66" ht="15.75">
      <c r="A305" s="178"/>
      <c r="B305" s="198" t="s">
        <v>392</v>
      </c>
      <c r="C305" s="198" t="s">
        <v>29</v>
      </c>
      <c r="D305" s="166"/>
      <c r="E305" s="128" t="s">
        <v>396</v>
      </c>
      <c r="F305" s="129">
        <f>J305/G305</f>
        <v>8</v>
      </c>
      <c r="G305" s="156">
        <f t="shared" si="97"/>
        <v>1</v>
      </c>
      <c r="H305" s="156">
        <f t="shared" si="98"/>
        <v>8</v>
      </c>
      <c r="I305" s="156">
        <f t="shared" si="99"/>
        <v>0</v>
      </c>
      <c r="J305" s="157">
        <f>SUM(H305:I305)</f>
        <v>8</v>
      </c>
      <c r="K305" s="158">
        <f t="shared" si="100"/>
        <v>0</v>
      </c>
      <c r="L305" s="116"/>
      <c r="M305" s="116"/>
      <c r="N305" s="402">
        <v>8</v>
      </c>
      <c r="O305" s="392"/>
      <c r="P305" s="392"/>
      <c r="Q305" s="392"/>
      <c r="R305" s="392"/>
      <c r="S305" s="403"/>
      <c r="T305" s="392"/>
      <c r="U305" s="402"/>
      <c r="V305" s="392"/>
      <c r="W305" s="392"/>
      <c r="X305" s="392"/>
      <c r="Y305" s="392"/>
      <c r="Z305" s="392"/>
      <c r="AA305" s="392"/>
      <c r="AB305" s="392"/>
      <c r="AC305" s="392"/>
      <c r="AD305" s="404"/>
      <c r="AE305" s="392"/>
      <c r="AF305" s="392"/>
      <c r="AG305" s="392"/>
      <c r="AH305" s="392"/>
      <c r="AI305" s="392"/>
      <c r="AJ305" s="392"/>
      <c r="AK305" s="392"/>
      <c r="AL305" s="392"/>
      <c r="AM305" s="392"/>
      <c r="AN305" s="392"/>
      <c r="AO305" s="392"/>
      <c r="AP305" s="392"/>
      <c r="AQ305" s="392"/>
      <c r="AR305" s="392"/>
      <c r="AS305" s="392"/>
      <c r="AT305" s="392"/>
      <c r="AU305" s="405"/>
      <c r="AV305" s="406"/>
      <c r="AW305" s="406"/>
      <c r="AX305" s="406"/>
      <c r="AY305" s="406"/>
      <c r="AZ305" s="406"/>
      <c r="BA305" s="406"/>
      <c r="BB305" s="406"/>
      <c r="BC305" s="406"/>
      <c r="BD305" s="406"/>
      <c r="BE305" s="406"/>
      <c r="BF305" s="406"/>
      <c r="BG305" s="406"/>
      <c r="BH305" s="406"/>
      <c r="BI305" s="406"/>
      <c r="BJ305" s="406"/>
      <c r="BK305" s="406"/>
      <c r="BL305" s="407"/>
      <c r="BM305" s="407"/>
      <c r="BN305" s="407"/>
    </row>
    <row r="306" spans="1:66" ht="15.75">
      <c r="A306" s="178"/>
      <c r="B306" s="198" t="s">
        <v>447</v>
      </c>
      <c r="C306" s="198" t="s">
        <v>17</v>
      </c>
      <c r="D306" s="166"/>
      <c r="E306" s="128" t="s">
        <v>396</v>
      </c>
      <c r="F306" s="129">
        <f>J306/G306</f>
        <v>4.333333333333333</v>
      </c>
      <c r="G306" s="156">
        <f t="shared" si="97"/>
        <v>3</v>
      </c>
      <c r="H306" s="156">
        <f t="shared" si="98"/>
        <v>13</v>
      </c>
      <c r="I306" s="156">
        <f t="shared" si="99"/>
        <v>0</v>
      </c>
      <c r="J306" s="157">
        <f>SUM(H306:I306)</f>
        <v>13</v>
      </c>
      <c r="K306" s="158">
        <f t="shared" si="100"/>
        <v>0</v>
      </c>
      <c r="L306" s="116"/>
      <c r="M306" s="116"/>
      <c r="N306" s="402"/>
      <c r="O306" s="392">
        <v>2</v>
      </c>
      <c r="P306" s="392">
        <v>4</v>
      </c>
      <c r="Q306" s="392">
        <v>7</v>
      </c>
      <c r="R306" s="392"/>
      <c r="S306" s="403"/>
      <c r="T306" s="392"/>
      <c r="U306" s="402"/>
      <c r="V306" s="392"/>
      <c r="W306" s="392"/>
      <c r="X306" s="392"/>
      <c r="Y306" s="392"/>
      <c r="Z306" s="392"/>
      <c r="AA306" s="392"/>
      <c r="AB306" s="392"/>
      <c r="AC306" s="392"/>
      <c r="AD306" s="404"/>
      <c r="AE306" s="392"/>
      <c r="AF306" s="392"/>
      <c r="AG306" s="392"/>
      <c r="AH306" s="392"/>
      <c r="AI306" s="392"/>
      <c r="AJ306" s="392"/>
      <c r="AK306" s="392"/>
      <c r="AL306" s="392"/>
      <c r="AM306" s="392"/>
      <c r="AN306" s="392"/>
      <c r="AO306" s="392"/>
      <c r="AP306" s="392"/>
      <c r="AQ306" s="392"/>
      <c r="AR306" s="392"/>
      <c r="AS306" s="392"/>
      <c r="AT306" s="392"/>
      <c r="AU306" s="405"/>
      <c r="AV306" s="406"/>
      <c r="AW306" s="406"/>
      <c r="AX306" s="406"/>
      <c r="AY306" s="406"/>
      <c r="AZ306" s="406"/>
      <c r="BA306" s="406"/>
      <c r="BB306" s="406"/>
      <c r="BC306" s="406"/>
      <c r="BD306" s="406"/>
      <c r="BE306" s="406"/>
      <c r="BF306" s="406"/>
      <c r="BG306" s="406"/>
      <c r="BH306" s="406"/>
      <c r="BI306" s="406"/>
      <c r="BJ306" s="406"/>
      <c r="BK306" s="406"/>
      <c r="BL306" s="407"/>
      <c r="BM306" s="407"/>
      <c r="BN306" s="40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zoomScalePageLayoutView="0" workbookViewId="0" topLeftCell="A1">
      <selection activeCell="A17" sqref="A17:D32"/>
    </sheetView>
  </sheetViews>
  <sheetFormatPr defaultColWidth="9.00390625" defaultRowHeight="12.75"/>
  <cols>
    <col min="1" max="1" width="9.00390625" style="29" customWidth="1"/>
    <col min="2" max="2" width="12.875" style="29" customWidth="1"/>
    <col min="3" max="3" width="14.125" style="29" customWidth="1"/>
    <col min="4" max="4" width="13.00390625" style="29" customWidth="1"/>
    <col min="5" max="5" width="19.375" style="29" customWidth="1"/>
    <col min="6" max="6" width="11.625" style="29" customWidth="1"/>
    <col min="7" max="8" width="9.00390625" style="29" customWidth="1"/>
    <col min="9" max="9" width="10.00390625" style="29" bestFit="1" customWidth="1"/>
    <col min="10" max="16384" width="9.00390625" style="29" customWidth="1"/>
  </cols>
  <sheetData>
    <row r="1" spans="1:9" ht="18">
      <c r="A1" s="206" t="s">
        <v>220</v>
      </c>
      <c r="B1" s="207"/>
      <c r="C1" s="207"/>
      <c r="D1" s="207"/>
      <c r="E1" s="207"/>
      <c r="F1" s="207"/>
      <c r="G1" s="207"/>
      <c r="H1" s="207"/>
      <c r="I1" s="207"/>
    </row>
    <row r="2" spans="1:9" ht="7.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3.5" thickBot="1">
      <c r="A3" s="208" t="s">
        <v>42</v>
      </c>
      <c r="B3" s="209"/>
      <c r="C3" s="209"/>
      <c r="D3" s="209"/>
      <c r="E3" s="207"/>
      <c r="F3" s="208" t="s">
        <v>43</v>
      </c>
      <c r="G3" s="210"/>
      <c r="H3" s="210"/>
      <c r="I3" s="207"/>
    </row>
    <row r="4" spans="1:9" ht="27.75" customHeight="1" thickBot="1">
      <c r="A4" s="211" t="s">
        <v>221</v>
      </c>
      <c r="B4" s="212"/>
      <c r="C4" s="212"/>
      <c r="D4" s="213"/>
      <c r="E4" s="214"/>
      <c r="F4" s="211" t="s">
        <v>222</v>
      </c>
      <c r="G4" s="212"/>
      <c r="H4" s="213"/>
      <c r="I4" s="215"/>
    </row>
    <row r="5" spans="1:9" ht="13.5" customHeight="1">
      <c r="A5" s="207"/>
      <c r="B5" s="209"/>
      <c r="C5" s="209"/>
      <c r="D5" s="209"/>
      <c r="E5" s="207"/>
      <c r="F5" s="209"/>
      <c r="G5" s="209"/>
      <c r="H5" s="209"/>
      <c r="I5" s="207"/>
    </row>
    <row r="6" spans="1:9" ht="12.75">
      <c r="A6" s="216" t="s">
        <v>44</v>
      </c>
      <c r="B6" s="207"/>
      <c r="C6" s="207"/>
      <c r="D6" s="207"/>
      <c r="E6" s="207"/>
      <c r="F6" s="207"/>
      <c r="G6" s="207"/>
      <c r="H6" s="207"/>
      <c r="I6" s="207"/>
    </row>
    <row r="7" spans="1:9" ht="13.5" thickBot="1">
      <c r="A7" s="208" t="s">
        <v>45</v>
      </c>
      <c r="B7" s="209"/>
      <c r="C7" s="209"/>
      <c r="D7" s="209"/>
      <c r="E7" s="207"/>
      <c r="F7" s="207"/>
      <c r="G7" s="207"/>
      <c r="H7" s="207"/>
      <c r="I7" s="207"/>
    </row>
    <row r="8" spans="1:9" ht="9.75" customHeight="1">
      <c r="A8" s="217" t="s">
        <v>46</v>
      </c>
      <c r="B8" s="218"/>
      <c r="C8" s="219" t="s">
        <v>47</v>
      </c>
      <c r="D8" s="220" t="s">
        <v>48</v>
      </c>
      <c r="E8" s="220"/>
      <c r="F8" s="220" t="s">
        <v>49</v>
      </c>
      <c r="G8" s="220"/>
      <c r="H8" s="221"/>
      <c r="I8" s="207"/>
    </row>
    <row r="9" spans="1:9" ht="15.75" customHeight="1" thickBot="1">
      <c r="A9" s="222" t="s">
        <v>59</v>
      </c>
      <c r="B9" s="223"/>
      <c r="C9" s="224" t="s">
        <v>17</v>
      </c>
      <c r="D9" s="225" t="s">
        <v>223</v>
      </c>
      <c r="E9" s="225"/>
      <c r="F9" s="226">
        <v>605526196</v>
      </c>
      <c r="G9" s="223"/>
      <c r="H9" s="227"/>
      <c r="I9" s="207"/>
    </row>
    <row r="10" spans="1:9" ht="13.5" thickBot="1">
      <c r="A10" s="208" t="s">
        <v>50</v>
      </c>
      <c r="B10" s="209"/>
      <c r="C10" s="209"/>
      <c r="D10" s="209"/>
      <c r="E10" s="207"/>
      <c r="F10" s="207"/>
      <c r="G10" s="207"/>
      <c r="H10" s="207"/>
      <c r="I10" s="207"/>
    </row>
    <row r="11" spans="1:9" ht="9.75" customHeight="1">
      <c r="A11" s="217" t="s">
        <v>46</v>
      </c>
      <c r="B11" s="218"/>
      <c r="C11" s="219" t="s">
        <v>47</v>
      </c>
      <c r="D11" s="220" t="s">
        <v>48</v>
      </c>
      <c r="E11" s="220"/>
      <c r="F11" s="220" t="s">
        <v>49</v>
      </c>
      <c r="G11" s="220"/>
      <c r="H11" s="221"/>
      <c r="I11" s="207"/>
    </row>
    <row r="12" spans="1:9" ht="15.75" customHeight="1" thickBot="1">
      <c r="A12" s="222" t="s">
        <v>224</v>
      </c>
      <c r="B12" s="223"/>
      <c r="C12" s="224" t="s">
        <v>57</v>
      </c>
      <c r="D12" s="225" t="s">
        <v>225</v>
      </c>
      <c r="E12" s="223"/>
      <c r="F12" s="223">
        <v>777158186</v>
      </c>
      <c r="G12" s="223"/>
      <c r="H12" s="227"/>
      <c r="I12" s="207"/>
    </row>
    <row r="13" spans="1:9" ht="15.75" customHeight="1">
      <c r="A13" s="228"/>
      <c r="B13" s="207"/>
      <c r="C13" s="207"/>
      <c r="D13" s="209"/>
      <c r="E13" s="209"/>
      <c r="F13" s="209"/>
      <c r="G13" s="209"/>
      <c r="H13" s="209"/>
      <c r="I13" s="207"/>
    </row>
    <row r="14" spans="1:9" ht="13.5" customHeight="1">
      <c r="A14" s="216" t="s">
        <v>51</v>
      </c>
      <c r="B14" s="207"/>
      <c r="C14" s="207"/>
      <c r="D14" s="207"/>
      <c r="E14" s="207"/>
      <c r="F14" s="207"/>
      <c r="G14" s="207"/>
      <c r="H14" s="207"/>
      <c r="I14" s="207"/>
    </row>
    <row r="15" spans="1:9" ht="12.75">
      <c r="A15" s="208"/>
      <c r="B15" s="208"/>
      <c r="C15" s="208"/>
      <c r="D15" s="208"/>
      <c r="E15" s="208"/>
      <c r="F15" s="208"/>
      <c r="G15" s="208"/>
      <c r="H15" s="207"/>
      <c r="I15" s="207"/>
    </row>
    <row r="16" spans="1:9" ht="12.75">
      <c r="A16" s="229" t="s">
        <v>52</v>
      </c>
      <c r="B16" s="230" t="s">
        <v>46</v>
      </c>
      <c r="C16" s="230" t="s">
        <v>47</v>
      </c>
      <c r="D16" s="230" t="s">
        <v>58</v>
      </c>
      <c r="E16" s="231"/>
      <c r="F16" s="231"/>
      <c r="G16" s="231"/>
      <c r="H16" s="232"/>
      <c r="I16" s="233"/>
    </row>
    <row r="17" spans="1:9" ht="12.75">
      <c r="A17" s="234">
        <v>15</v>
      </c>
      <c r="B17" s="235" t="s">
        <v>224</v>
      </c>
      <c r="C17" s="236" t="s">
        <v>57</v>
      </c>
      <c r="D17" s="237" t="s">
        <v>226</v>
      </c>
      <c r="E17" s="238"/>
      <c r="F17" s="238"/>
      <c r="G17" s="239"/>
      <c r="H17" s="207"/>
      <c r="I17" s="240"/>
    </row>
    <row r="18" spans="1:9" ht="13.5" customHeight="1">
      <c r="A18" s="234">
        <v>23</v>
      </c>
      <c r="B18" s="235" t="s">
        <v>224</v>
      </c>
      <c r="C18" s="236" t="s">
        <v>22</v>
      </c>
      <c r="D18" s="237" t="s">
        <v>227</v>
      </c>
      <c r="E18" s="238"/>
      <c r="F18" s="238"/>
      <c r="G18" s="239"/>
      <c r="H18" s="207"/>
      <c r="I18" s="240"/>
    </row>
    <row r="19" spans="1:9" ht="13.5" customHeight="1">
      <c r="A19" s="234">
        <v>28</v>
      </c>
      <c r="B19" s="235" t="s">
        <v>224</v>
      </c>
      <c r="C19" s="236" t="s">
        <v>17</v>
      </c>
      <c r="D19" s="237" t="s">
        <v>228</v>
      </c>
      <c r="E19" s="238"/>
      <c r="F19" s="238"/>
      <c r="G19" s="239"/>
      <c r="H19" s="207"/>
      <c r="I19" s="240"/>
    </row>
    <row r="20" spans="1:9" ht="13.5" customHeight="1">
      <c r="A20" s="234">
        <v>10</v>
      </c>
      <c r="B20" s="235" t="s">
        <v>59</v>
      </c>
      <c r="C20" s="236" t="s">
        <v>17</v>
      </c>
      <c r="D20" s="237" t="s">
        <v>229</v>
      </c>
      <c r="E20" s="238"/>
      <c r="F20" s="238"/>
      <c r="G20" s="239"/>
      <c r="H20" s="207"/>
      <c r="I20" s="240"/>
    </row>
    <row r="21" spans="1:9" ht="13.5" customHeight="1">
      <c r="A21" s="234">
        <v>16</v>
      </c>
      <c r="B21" s="235" t="s">
        <v>62</v>
      </c>
      <c r="C21" s="236" t="s">
        <v>57</v>
      </c>
      <c r="D21" s="237" t="s">
        <v>230</v>
      </c>
      <c r="E21" s="238"/>
      <c r="F21" s="238"/>
      <c r="G21" s="239"/>
      <c r="H21" s="207"/>
      <c r="I21" s="240"/>
    </row>
    <row r="22" spans="1:9" ht="13.5" customHeight="1">
      <c r="A22" s="234">
        <v>17</v>
      </c>
      <c r="B22" s="235" t="s">
        <v>231</v>
      </c>
      <c r="C22" s="236" t="s">
        <v>17</v>
      </c>
      <c r="D22" s="237" t="s">
        <v>232</v>
      </c>
      <c r="E22" s="238"/>
      <c r="F22" s="238"/>
      <c r="G22" s="239"/>
      <c r="H22" s="207"/>
      <c r="I22" s="240"/>
    </row>
    <row r="23" spans="1:9" ht="13.5" customHeight="1">
      <c r="A23" s="234">
        <v>12</v>
      </c>
      <c r="B23" s="235" t="s">
        <v>63</v>
      </c>
      <c r="C23" s="236" t="s">
        <v>30</v>
      </c>
      <c r="D23" s="237" t="s">
        <v>233</v>
      </c>
      <c r="E23" s="238"/>
      <c r="F23" s="238"/>
      <c r="G23" s="239"/>
      <c r="H23" s="207"/>
      <c r="I23" s="240"/>
    </row>
    <row r="24" spans="1:9" ht="13.5" customHeight="1">
      <c r="A24" s="234">
        <v>66</v>
      </c>
      <c r="B24" s="235" t="s">
        <v>234</v>
      </c>
      <c r="C24" s="236" t="s">
        <v>235</v>
      </c>
      <c r="D24" s="237" t="s">
        <v>236</v>
      </c>
      <c r="E24" s="238"/>
      <c r="F24" s="238"/>
      <c r="G24" s="239"/>
      <c r="H24" s="207"/>
      <c r="I24" s="240"/>
    </row>
    <row r="25" spans="1:9" ht="13.5" customHeight="1">
      <c r="A25" s="234">
        <v>85</v>
      </c>
      <c r="B25" s="235" t="s">
        <v>237</v>
      </c>
      <c r="C25" s="236" t="s">
        <v>13</v>
      </c>
      <c r="D25" s="237" t="s">
        <v>238</v>
      </c>
      <c r="E25" s="238"/>
      <c r="F25" s="238"/>
      <c r="G25" s="239"/>
      <c r="H25" s="207"/>
      <c r="I25" s="240"/>
    </row>
    <row r="26" spans="1:9" ht="13.5" customHeight="1">
      <c r="A26" s="241"/>
      <c r="B26" s="242" t="s">
        <v>138</v>
      </c>
      <c r="C26" s="236" t="s">
        <v>80</v>
      </c>
      <c r="D26" s="237" t="s">
        <v>239</v>
      </c>
      <c r="E26" s="238"/>
      <c r="F26" s="238"/>
      <c r="G26" s="239"/>
      <c r="H26" s="207"/>
      <c r="I26" s="240"/>
    </row>
    <row r="27" spans="1:9" ht="13.5" customHeight="1">
      <c r="A27" s="234">
        <v>4</v>
      </c>
      <c r="B27" s="235" t="s">
        <v>240</v>
      </c>
      <c r="C27" s="236" t="s">
        <v>39</v>
      </c>
      <c r="D27" s="237"/>
      <c r="E27" s="238"/>
      <c r="F27" s="238"/>
      <c r="G27" s="239"/>
      <c r="H27" s="207"/>
      <c r="I27" s="240"/>
    </row>
    <row r="28" spans="1:9" ht="13.5" customHeight="1">
      <c r="A28" s="234"/>
      <c r="B28" s="235" t="s">
        <v>172</v>
      </c>
      <c r="C28" s="236" t="s">
        <v>36</v>
      </c>
      <c r="D28" s="243"/>
      <c r="E28" s="239"/>
      <c r="F28" s="239"/>
      <c r="G28" s="239"/>
      <c r="H28" s="207"/>
      <c r="I28" s="240"/>
    </row>
    <row r="29" spans="1:9" ht="13.5" customHeight="1">
      <c r="A29" s="244"/>
      <c r="B29" s="245" t="s">
        <v>242</v>
      </c>
      <c r="C29" s="246" t="s">
        <v>36</v>
      </c>
      <c r="D29" s="247">
        <v>970518</v>
      </c>
      <c r="E29" s="248"/>
      <c r="F29" s="248"/>
      <c r="G29" s="248"/>
      <c r="H29" s="207"/>
      <c r="I29" s="240"/>
    </row>
    <row r="30" spans="1:9" ht="13.5" customHeight="1">
      <c r="A30" s="249"/>
      <c r="B30" s="250" t="s">
        <v>241</v>
      </c>
      <c r="C30" s="250" t="s">
        <v>243</v>
      </c>
      <c r="D30" s="250"/>
      <c r="E30" s="251"/>
      <c r="F30" s="251"/>
      <c r="G30" s="251"/>
      <c r="H30" s="207"/>
      <c r="I30" s="240"/>
    </row>
    <row r="31" spans="1:9" ht="13.5" customHeight="1">
      <c r="A31" s="249"/>
      <c r="B31" s="250" t="s">
        <v>244</v>
      </c>
      <c r="C31" s="250" t="s">
        <v>29</v>
      </c>
      <c r="D31" s="250"/>
      <c r="E31" s="251"/>
      <c r="F31" s="251"/>
      <c r="G31" s="251"/>
      <c r="H31" s="207"/>
      <c r="I31" s="240"/>
    </row>
    <row r="32" spans="1:7" ht="13.5" customHeight="1">
      <c r="A32" s="76"/>
      <c r="B32" s="252" t="s">
        <v>245</v>
      </c>
      <c r="C32" s="253" t="s">
        <v>246</v>
      </c>
      <c r="D32" s="76"/>
      <c r="E32" s="76"/>
      <c r="F32" s="76"/>
      <c r="G32" s="76"/>
    </row>
    <row r="33" spans="1:9" ht="13.5" customHeight="1">
      <c r="A33" s="208" t="s">
        <v>53</v>
      </c>
      <c r="B33" s="209"/>
      <c r="C33" s="209"/>
      <c r="D33" s="209"/>
      <c r="E33" s="207"/>
      <c r="F33" s="207"/>
      <c r="G33" s="207"/>
      <c r="H33" s="207"/>
      <c r="I33" s="207"/>
    </row>
    <row r="34" spans="1:9" ht="13.5" customHeight="1" thickBot="1">
      <c r="A34" s="229">
        <v>3</v>
      </c>
      <c r="B34" s="254" t="s">
        <v>64</v>
      </c>
      <c r="C34" s="230" t="s">
        <v>56</v>
      </c>
      <c r="D34" s="230">
        <v>740529</v>
      </c>
      <c r="E34" s="207"/>
      <c r="F34" s="255" t="s">
        <v>54</v>
      </c>
      <c r="G34" s="207"/>
      <c r="H34" s="207"/>
      <c r="I34" s="207"/>
    </row>
    <row r="35" spans="1:9" ht="13.5" customHeight="1">
      <c r="A35" s="256"/>
      <c r="B35" s="257"/>
      <c r="C35" s="257"/>
      <c r="D35" s="258"/>
      <c r="E35" s="207"/>
      <c r="F35" s="259" t="s">
        <v>247</v>
      </c>
      <c r="G35" s="260"/>
      <c r="H35" s="261"/>
      <c r="I35" s="207"/>
    </row>
    <row r="36" spans="1:9" ht="13.5" customHeight="1" thickBot="1">
      <c r="A36" s="256"/>
      <c r="B36" s="257"/>
      <c r="C36" s="257"/>
      <c r="D36" s="258"/>
      <c r="E36" s="207"/>
      <c r="F36" s="262"/>
      <c r="G36" s="263"/>
      <c r="H36" s="264"/>
      <c r="I36" s="207"/>
    </row>
    <row r="37" spans="1:9" ht="13.5" customHeight="1">
      <c r="A37" s="256"/>
      <c r="B37" s="256"/>
      <c r="C37" s="265"/>
      <c r="D37" s="243"/>
      <c r="E37" s="207"/>
      <c r="F37" s="207"/>
      <c r="G37" s="207"/>
      <c r="H37" s="207"/>
      <c r="I37" s="207"/>
    </row>
    <row r="38" spans="1:9" ht="13.5" customHeight="1">
      <c r="A38" s="256"/>
      <c r="B38" s="257"/>
      <c r="C38" s="257"/>
      <c r="D38" s="243"/>
      <c r="E38" s="207"/>
      <c r="F38" s="207"/>
      <c r="G38" s="207"/>
      <c r="H38" s="207"/>
      <c r="I38" s="207"/>
    </row>
    <row r="39" spans="1:9" ht="12.75">
      <c r="A39" s="256"/>
      <c r="B39" s="257"/>
      <c r="C39" s="257"/>
      <c r="D39" s="258"/>
      <c r="E39" s="207"/>
      <c r="F39" s="207"/>
      <c r="G39" s="207"/>
      <c r="H39" s="207"/>
      <c r="I39" s="207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12.75">
      <c r="A41" s="266"/>
      <c r="B41" s="208"/>
      <c r="C41" s="208"/>
      <c r="D41" s="208"/>
      <c r="E41" s="208"/>
      <c r="F41" s="208"/>
      <c r="G41" s="208"/>
      <c r="H41" s="208"/>
      <c r="I41" s="207"/>
    </row>
    <row r="42" ht="13.5" customHeight="1"/>
    <row r="43" ht="13.5" customHeight="1"/>
    <row r="44" ht="13.5" customHeight="1"/>
    <row r="45" ht="13.5" customHeight="1"/>
    <row r="46" ht="13.5" customHeight="1"/>
    <row r="47" ht="7.5" customHeight="1"/>
  </sheetData>
  <sheetProtection/>
  <hyperlinks>
    <hyperlink ref="E9" r:id="rId1" display="fiserovar@soma.cz"/>
    <hyperlink ref="E12" r:id="rId2" display="fiserova@soma.cz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PageLayoutView="0" workbookViewId="0" topLeftCell="A7">
      <selection activeCell="A17" sqref="A17:D26"/>
    </sheetView>
  </sheetViews>
  <sheetFormatPr defaultColWidth="9.00390625" defaultRowHeight="12.75"/>
  <cols>
    <col min="1" max="1" width="6.625" style="29" customWidth="1"/>
    <col min="2" max="2" width="11.125" style="29" customWidth="1"/>
    <col min="3" max="3" width="11.25390625" style="29" customWidth="1"/>
    <col min="4" max="4" width="20.125" style="29" customWidth="1"/>
    <col min="5" max="5" width="6.25390625" style="29" customWidth="1"/>
    <col min="6" max="7" width="4.75390625" style="29" customWidth="1"/>
    <col min="8" max="8" width="11.75390625" style="29" customWidth="1"/>
    <col min="9" max="16384" width="9.00390625" style="29" customWidth="1"/>
  </cols>
  <sheetData>
    <row r="1" spans="1:11" ht="18">
      <c r="A1" s="304" t="s">
        <v>220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7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31.5" customHeight="1" thickBot="1">
      <c r="A4" s="816" t="s">
        <v>267</v>
      </c>
      <c r="B4" s="816"/>
      <c r="C4" s="816"/>
      <c r="D4" s="816"/>
      <c r="E4" s="269"/>
      <c r="F4" s="817" t="s">
        <v>268</v>
      </c>
      <c r="G4" s="817"/>
      <c r="H4" s="817"/>
      <c r="I4" s="269"/>
      <c r="J4" s="269"/>
      <c r="K4" s="269"/>
    </row>
    <row r="5" spans="1:11" ht="9" customHeight="1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0.5" customHeight="1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5.75" customHeight="1" thickBot="1">
      <c r="A9" s="808" t="s">
        <v>92</v>
      </c>
      <c r="B9" s="808"/>
      <c r="C9" s="273" t="s">
        <v>17</v>
      </c>
      <c r="D9" s="809" t="s">
        <v>269</v>
      </c>
      <c r="E9" s="810"/>
      <c r="F9" s="811">
        <v>731463596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0.5" customHeight="1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5.75" customHeight="1" thickBot="1">
      <c r="A12" s="808" t="s">
        <v>270</v>
      </c>
      <c r="B12" s="808"/>
      <c r="C12" s="273" t="s">
        <v>107</v>
      </c>
      <c r="D12" s="809" t="s">
        <v>271</v>
      </c>
      <c r="E12" s="810"/>
      <c r="F12" s="811">
        <v>737075776</v>
      </c>
      <c r="G12" s="811"/>
      <c r="H12" s="811"/>
      <c r="I12" s="269"/>
      <c r="J12" s="269"/>
      <c r="K12" s="269"/>
    </row>
    <row r="13" spans="1:11" ht="13.5" customHeight="1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276"/>
      <c r="I15" s="269"/>
      <c r="J15" s="269"/>
      <c r="K15" s="269"/>
    </row>
    <row r="16" spans="1:11" ht="12.75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279"/>
      <c r="I16" s="280"/>
      <c r="J16" s="280"/>
      <c r="K16" s="280"/>
    </row>
    <row r="17" spans="1:8" ht="15" customHeight="1">
      <c r="A17" s="306">
        <v>68</v>
      </c>
      <c r="B17" s="295" t="s">
        <v>34</v>
      </c>
      <c r="C17" s="307" t="s">
        <v>81</v>
      </c>
      <c r="D17" s="308">
        <v>830126</v>
      </c>
      <c r="E17" s="282"/>
      <c r="F17" s="282"/>
      <c r="G17" s="282"/>
      <c r="H17" s="276"/>
    </row>
    <row r="18" spans="1:8" ht="15" customHeight="1">
      <c r="A18" s="306">
        <v>3</v>
      </c>
      <c r="B18" s="295" t="s">
        <v>136</v>
      </c>
      <c r="C18" s="307" t="s">
        <v>39</v>
      </c>
      <c r="D18" s="308">
        <v>911209</v>
      </c>
      <c r="E18" s="282"/>
      <c r="F18" s="282"/>
      <c r="G18" s="282"/>
      <c r="H18" s="276"/>
    </row>
    <row r="19" spans="1:8" ht="15" customHeight="1">
      <c r="A19" s="306"/>
      <c r="B19" s="295" t="s">
        <v>68</v>
      </c>
      <c r="C19" s="307" t="s">
        <v>17</v>
      </c>
      <c r="D19" s="308">
        <v>920507</v>
      </c>
      <c r="E19" s="282"/>
      <c r="F19" s="282"/>
      <c r="G19" s="282"/>
      <c r="H19" s="276"/>
    </row>
    <row r="20" spans="1:8" ht="15" customHeight="1">
      <c r="A20" s="306">
        <v>10</v>
      </c>
      <c r="B20" s="295" t="s">
        <v>272</v>
      </c>
      <c r="C20" s="307" t="s">
        <v>17</v>
      </c>
      <c r="D20" s="308">
        <v>900425</v>
      </c>
      <c r="E20" s="282"/>
      <c r="F20" s="282"/>
      <c r="G20" s="282"/>
      <c r="H20" s="276"/>
    </row>
    <row r="21" spans="1:8" ht="15" customHeight="1">
      <c r="A21" s="306">
        <v>22</v>
      </c>
      <c r="B21" s="295" t="s">
        <v>273</v>
      </c>
      <c r="C21" s="307" t="s">
        <v>94</v>
      </c>
      <c r="D21" s="308">
        <v>910521</v>
      </c>
      <c r="E21" s="282"/>
      <c r="F21" s="282"/>
      <c r="G21" s="282"/>
      <c r="H21" s="276"/>
    </row>
    <row r="22" spans="1:8" ht="15" customHeight="1">
      <c r="A22" s="306">
        <v>33</v>
      </c>
      <c r="B22" s="295" t="s">
        <v>270</v>
      </c>
      <c r="C22" s="307" t="s">
        <v>107</v>
      </c>
      <c r="D22" s="308">
        <v>920601</v>
      </c>
      <c r="E22" s="282"/>
      <c r="F22" s="282"/>
      <c r="G22" s="282"/>
      <c r="H22" s="276"/>
    </row>
    <row r="23" spans="1:8" ht="15" customHeight="1">
      <c r="A23" s="306">
        <v>4</v>
      </c>
      <c r="B23" s="295" t="s">
        <v>68</v>
      </c>
      <c r="C23" s="307" t="s">
        <v>77</v>
      </c>
      <c r="D23" s="309">
        <v>890917</v>
      </c>
      <c r="E23" s="282"/>
      <c r="F23" s="282"/>
      <c r="G23" s="282"/>
      <c r="H23" s="276"/>
    </row>
    <row r="24" spans="1:8" ht="15" customHeight="1">
      <c r="A24" s="306">
        <v>55</v>
      </c>
      <c r="B24" s="295" t="s">
        <v>108</v>
      </c>
      <c r="C24" s="307" t="s">
        <v>30</v>
      </c>
      <c r="D24" s="308">
        <v>880722</v>
      </c>
      <c r="E24" s="282"/>
      <c r="F24" s="282"/>
      <c r="G24" s="282"/>
      <c r="H24" s="276"/>
    </row>
    <row r="25" spans="1:8" ht="15" customHeight="1">
      <c r="A25" s="306"/>
      <c r="B25" s="295" t="s">
        <v>274</v>
      </c>
      <c r="C25" s="307" t="s">
        <v>85</v>
      </c>
      <c r="D25" s="308">
        <v>940120</v>
      </c>
      <c r="E25" s="282"/>
      <c r="F25" s="282"/>
      <c r="G25" s="282"/>
      <c r="H25" s="276"/>
    </row>
    <row r="26" spans="1:8" ht="15" customHeight="1">
      <c r="A26" s="306">
        <v>60</v>
      </c>
      <c r="B26" s="295" t="s">
        <v>275</v>
      </c>
      <c r="C26" s="307" t="s">
        <v>23</v>
      </c>
      <c r="D26" s="309">
        <v>940912</v>
      </c>
      <c r="E26" s="282"/>
      <c r="F26" s="282"/>
      <c r="G26" s="282"/>
      <c r="H26" s="276"/>
    </row>
    <row r="27" spans="1:8" ht="15" customHeight="1">
      <c r="A27" s="306"/>
      <c r="B27" s="295"/>
      <c r="C27" s="307"/>
      <c r="D27" s="309"/>
      <c r="E27" s="282"/>
      <c r="F27" s="282"/>
      <c r="G27" s="282"/>
      <c r="H27" s="276"/>
    </row>
    <row r="28" spans="1:8" ht="15" customHeight="1">
      <c r="A28" s="306"/>
      <c r="B28" s="295"/>
      <c r="C28" s="307"/>
      <c r="D28" s="309"/>
      <c r="E28" s="282"/>
      <c r="F28" s="282"/>
      <c r="G28" s="282"/>
      <c r="H28" s="276"/>
    </row>
    <row r="29" spans="1:8" ht="15" customHeight="1">
      <c r="A29" s="278"/>
      <c r="B29" s="285"/>
      <c r="C29" s="285"/>
      <c r="D29" s="310"/>
      <c r="E29" s="282"/>
      <c r="F29" s="282"/>
      <c r="G29" s="282"/>
      <c r="H29" s="276"/>
    </row>
    <row r="30" spans="1:8" ht="15" customHeight="1">
      <c r="A30" s="278"/>
      <c r="B30" s="285"/>
      <c r="C30" s="285"/>
      <c r="D30" s="285"/>
      <c r="E30" s="282"/>
      <c r="F30" s="282"/>
      <c r="G30" s="282"/>
      <c r="H30" s="276"/>
    </row>
    <row r="31" spans="1:8" ht="12.75">
      <c r="A31" s="278"/>
      <c r="B31" s="285"/>
      <c r="C31" s="285"/>
      <c r="D31" s="311"/>
      <c r="E31" s="282"/>
      <c r="F31" s="282"/>
      <c r="G31" s="282"/>
      <c r="H31" s="276"/>
    </row>
    <row r="32" spans="1:8" ht="15" customHeight="1">
      <c r="A32" s="284"/>
      <c r="B32" s="276"/>
      <c r="C32" s="276"/>
      <c r="D32" s="312"/>
      <c r="E32" s="284"/>
      <c r="F32" s="284"/>
      <c r="G32" s="284"/>
      <c r="H32" s="276"/>
    </row>
    <row r="33" spans="1:8" ht="15" customHeight="1">
      <c r="A33" s="278"/>
      <c r="B33" s="285"/>
      <c r="C33" s="285"/>
      <c r="D33" s="286"/>
      <c r="E33" s="284"/>
      <c r="F33" s="284"/>
      <c r="G33" s="284"/>
      <c r="H33" s="276"/>
    </row>
    <row r="34" spans="1:8" ht="15" customHeight="1">
      <c r="A34" s="278"/>
      <c r="B34" s="277"/>
      <c r="C34" s="277"/>
      <c r="D34" s="285"/>
      <c r="E34" s="284"/>
      <c r="F34" s="284"/>
      <c r="G34" s="284"/>
      <c r="H34" s="276"/>
    </row>
    <row r="35" spans="1:8" ht="15" customHeight="1">
      <c r="A35" s="278"/>
      <c r="B35" s="277"/>
      <c r="C35" s="277"/>
      <c r="D35" s="285"/>
      <c r="E35" s="284"/>
      <c r="F35" s="284"/>
      <c r="G35" s="284"/>
      <c r="H35" s="276"/>
    </row>
    <row r="36" spans="1:8" ht="15" customHeight="1">
      <c r="A36" s="287"/>
      <c r="B36" s="288"/>
      <c r="C36" s="288"/>
      <c r="D36" s="289"/>
      <c r="E36" s="290"/>
      <c r="F36" s="290"/>
      <c r="G36" s="290"/>
      <c r="H36" s="269"/>
    </row>
    <row r="37" spans="1:8" ht="15" customHeight="1">
      <c r="A37" s="287"/>
      <c r="B37" s="288"/>
      <c r="C37" s="288"/>
      <c r="D37" s="289"/>
      <c r="E37" s="290"/>
      <c r="F37" s="290"/>
      <c r="G37" s="290"/>
      <c r="H37" s="269"/>
    </row>
    <row r="38" spans="1:8" ht="15" customHeight="1">
      <c r="A38" s="287"/>
      <c r="B38" s="288"/>
      <c r="C38" s="288"/>
      <c r="D38" s="288"/>
      <c r="E38" s="290"/>
      <c r="F38" s="290"/>
      <c r="G38" s="290"/>
      <c r="H38" s="269"/>
    </row>
    <row r="39" spans="1:8" ht="9.75" customHeight="1">
      <c r="A39" s="287"/>
      <c r="B39" s="288"/>
      <c r="C39" s="288"/>
      <c r="D39" s="288"/>
      <c r="E39" s="290"/>
      <c r="F39" s="290"/>
      <c r="G39" s="290"/>
      <c r="H39" s="269"/>
    </row>
    <row r="40" spans="1:8" ht="12.75">
      <c r="A40" s="288"/>
      <c r="B40" s="288"/>
      <c r="C40" s="288"/>
      <c r="D40" s="288"/>
      <c r="E40" s="290"/>
      <c r="F40" s="290"/>
      <c r="G40" s="290"/>
      <c r="H40" s="269"/>
    </row>
    <row r="41" spans="1:8" ht="12.75">
      <c r="A41" s="269"/>
      <c r="B41" s="269"/>
      <c r="C41" s="269"/>
      <c r="D41" s="269"/>
      <c r="E41" s="269"/>
      <c r="F41" s="269"/>
      <c r="G41" s="269"/>
      <c r="H41" s="269"/>
    </row>
    <row r="42" spans="1:8" ht="15" customHeight="1">
      <c r="A42" s="812" t="s">
        <v>53</v>
      </c>
      <c r="B42" s="812"/>
      <c r="C42" s="812"/>
      <c r="D42" s="812"/>
      <c r="E42" s="269"/>
      <c r="F42" s="269"/>
      <c r="G42" s="269"/>
      <c r="H42" s="269"/>
    </row>
    <row r="43" spans="1:8" ht="15" customHeight="1" thickBot="1">
      <c r="A43" s="291" t="s">
        <v>52</v>
      </c>
      <c r="B43" s="292" t="s">
        <v>46</v>
      </c>
      <c r="C43" s="293" t="s">
        <v>47</v>
      </c>
      <c r="D43" s="293" t="s">
        <v>72</v>
      </c>
      <c r="E43" s="269"/>
      <c r="F43" s="294" t="s">
        <v>54</v>
      </c>
      <c r="G43" s="269"/>
      <c r="H43" s="269"/>
    </row>
    <row r="44" spans="1:8" ht="15" customHeight="1" thickBot="1">
      <c r="A44" s="278"/>
      <c r="B44" s="295" t="s">
        <v>128</v>
      </c>
      <c r="C44" s="296" t="s">
        <v>17</v>
      </c>
      <c r="D44" s="297">
        <v>930612</v>
      </c>
      <c r="E44" s="269"/>
      <c r="F44" s="820" t="s">
        <v>95</v>
      </c>
      <c r="G44" s="820"/>
      <c r="H44" s="820"/>
    </row>
    <row r="45" spans="1:8" ht="15" customHeight="1" thickBot="1">
      <c r="A45" s="275"/>
      <c r="B45" s="295"/>
      <c r="C45" s="296"/>
      <c r="D45" s="285"/>
      <c r="E45" s="269"/>
      <c r="F45" s="820"/>
      <c r="G45" s="820"/>
      <c r="H45" s="820"/>
    </row>
    <row r="46" spans="1:8" ht="7.5" customHeight="1">
      <c r="A46" s="275"/>
      <c r="B46" s="275"/>
      <c r="C46" s="277"/>
      <c r="D46" s="285"/>
      <c r="E46" s="269"/>
      <c r="F46" s="269"/>
      <c r="G46" s="269"/>
      <c r="H46" s="269"/>
    </row>
    <row r="47" spans="1:8" ht="13.5" customHeight="1">
      <c r="A47" s="298"/>
      <c r="B47" s="298"/>
      <c r="C47" s="299"/>
      <c r="D47" s="300"/>
      <c r="E47" s="269"/>
      <c r="F47" s="269"/>
      <c r="G47" s="269"/>
      <c r="H47" s="269"/>
    </row>
    <row r="48" spans="1:8" ht="13.5" customHeight="1">
      <c r="A48" s="269"/>
      <c r="B48" s="269"/>
      <c r="C48" s="269"/>
      <c r="D48" s="269"/>
      <c r="E48" s="269"/>
      <c r="F48" s="269"/>
      <c r="G48" s="269"/>
      <c r="H48" s="269"/>
    </row>
    <row r="49" spans="1:12" ht="12.75">
      <c r="A49" s="818"/>
      <c r="B49" s="818"/>
      <c r="C49" s="818"/>
      <c r="D49" s="818"/>
      <c r="E49" s="818"/>
      <c r="F49" s="818"/>
      <c r="G49" s="818"/>
      <c r="H49" s="818"/>
      <c r="I49" s="269"/>
      <c r="J49" s="269"/>
      <c r="K49" s="269"/>
      <c r="L49" s="269"/>
    </row>
    <row r="50" spans="1:12" ht="12.75">
      <c r="A50" s="818"/>
      <c r="B50" s="818"/>
      <c r="C50" s="818"/>
      <c r="D50" s="818"/>
      <c r="E50" s="818"/>
      <c r="F50" s="818"/>
      <c r="G50" s="818"/>
      <c r="H50" s="818"/>
      <c r="I50" s="269"/>
      <c r="J50" s="269"/>
      <c r="K50" s="269"/>
      <c r="L50" s="269"/>
    </row>
    <row r="54" spans="1:12" ht="12.75">
      <c r="A54" s="269"/>
      <c r="B54" s="269"/>
      <c r="C54" s="269"/>
      <c r="D54" s="301"/>
      <c r="E54" s="301"/>
      <c r="F54" s="301"/>
      <c r="G54" s="301"/>
      <c r="H54" s="301"/>
      <c r="I54" s="269"/>
      <c r="J54" s="269"/>
      <c r="K54" s="269"/>
      <c r="L54" s="269"/>
    </row>
    <row r="55" spans="1:12" ht="12.75">
      <c r="A55" s="269"/>
      <c r="B55" s="269"/>
      <c r="C55" s="269"/>
      <c r="D55" s="269"/>
      <c r="E55" s="302" t="s">
        <v>69</v>
      </c>
      <c r="F55" s="269"/>
      <c r="G55" s="269"/>
      <c r="H55" s="269"/>
      <c r="I55" s="269"/>
      <c r="J55" s="269"/>
      <c r="K55" s="269"/>
      <c r="L55" s="269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  <row r="59" spans="1:12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303"/>
      <c r="L59" s="303"/>
    </row>
    <row r="60" spans="1:12" ht="12.75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303"/>
      <c r="L60" s="303"/>
    </row>
  </sheetData>
  <sheetProtection/>
  <mergeCells count="22">
    <mergeCell ref="A49:H50"/>
    <mergeCell ref="A12:B12"/>
    <mergeCell ref="D12:E12"/>
    <mergeCell ref="F12:H12"/>
    <mergeCell ref="E16:G16"/>
    <mergeCell ref="A42:D42"/>
    <mergeCell ref="F44:H45"/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</mergeCells>
  <hyperlinks>
    <hyperlink ref="D9" r:id="rId1" display="pachl.tomas.9@seznam.cz"/>
    <hyperlink ref="D12" r:id="rId2" display="vitek.brejsa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"/>
  <sheetViews>
    <sheetView zoomScalePageLayoutView="0" workbookViewId="0" topLeftCell="A1">
      <selection activeCell="A17" sqref="A17:D26"/>
    </sheetView>
  </sheetViews>
  <sheetFormatPr defaultColWidth="9.00390625" defaultRowHeight="12.75"/>
  <cols>
    <col min="1" max="5" width="9.125" style="29" customWidth="1"/>
    <col min="6" max="6" width="14.875" style="29" customWidth="1"/>
    <col min="7" max="16384" width="9.125" style="29" customWidth="1"/>
  </cols>
  <sheetData>
    <row r="1" spans="1:11" ht="18">
      <c r="A1" s="304" t="s">
        <v>220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3.5" thickBot="1">
      <c r="A3" s="812" t="s">
        <v>42</v>
      </c>
      <c r="B3" s="812"/>
      <c r="C3" s="812"/>
      <c r="D3" s="812"/>
      <c r="E3" s="269"/>
      <c r="F3" s="812" t="s">
        <v>43</v>
      </c>
      <c r="G3" s="812"/>
      <c r="H3" s="812"/>
      <c r="I3" s="269"/>
      <c r="J3" s="269"/>
      <c r="K3" s="269"/>
    </row>
    <row r="4" spans="1:11" ht="21" thickBot="1">
      <c r="A4" s="816" t="s">
        <v>300</v>
      </c>
      <c r="B4" s="816"/>
      <c r="C4" s="816"/>
      <c r="D4" s="816"/>
      <c r="E4" s="269"/>
      <c r="F4" s="817" t="s">
        <v>301</v>
      </c>
      <c r="G4" s="817"/>
      <c r="H4" s="817"/>
      <c r="I4" s="269"/>
      <c r="J4" s="269"/>
      <c r="K4" s="269"/>
    </row>
    <row r="5" spans="1:11" ht="12.75">
      <c r="A5" s="269"/>
      <c r="B5" s="270"/>
      <c r="C5" s="270"/>
      <c r="D5" s="270"/>
      <c r="E5" s="269"/>
      <c r="F5" s="270"/>
      <c r="G5" s="270"/>
      <c r="H5" s="270"/>
      <c r="I5" s="269"/>
      <c r="J5" s="269"/>
      <c r="K5" s="269"/>
    </row>
    <row r="6" spans="1:11" ht="12.75">
      <c r="A6" s="271" t="s">
        <v>44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3.5" thickBot="1">
      <c r="A7" s="812" t="s">
        <v>45</v>
      </c>
      <c r="B7" s="812"/>
      <c r="C7" s="812"/>
      <c r="D7" s="812"/>
      <c r="E7" s="269"/>
      <c r="F7" s="269"/>
      <c r="G7" s="269"/>
      <c r="H7" s="269"/>
      <c r="I7" s="269"/>
      <c r="J7" s="269"/>
      <c r="K7" s="269"/>
    </row>
    <row r="8" spans="1:11" ht="12.75">
      <c r="A8" s="813" t="s">
        <v>46</v>
      </c>
      <c r="B8" s="813"/>
      <c r="C8" s="272" t="s">
        <v>47</v>
      </c>
      <c r="D8" s="814" t="s">
        <v>48</v>
      </c>
      <c r="E8" s="814"/>
      <c r="F8" s="815" t="s">
        <v>49</v>
      </c>
      <c r="G8" s="815"/>
      <c r="H8" s="815"/>
      <c r="I8" s="269"/>
      <c r="J8" s="269"/>
      <c r="K8" s="269"/>
    </row>
    <row r="9" spans="1:11" ht="13.5" thickBot="1">
      <c r="A9" s="808" t="s">
        <v>14</v>
      </c>
      <c r="B9" s="808"/>
      <c r="C9" s="273" t="s">
        <v>15</v>
      </c>
      <c r="D9" s="809" t="s">
        <v>302</v>
      </c>
      <c r="E9" s="810"/>
      <c r="F9" s="811">
        <v>608883492</v>
      </c>
      <c r="G9" s="811"/>
      <c r="H9" s="811"/>
      <c r="I9" s="269"/>
      <c r="J9" s="274"/>
      <c r="K9" s="269"/>
    </row>
    <row r="10" spans="1:11" ht="13.5" thickBot="1">
      <c r="A10" s="812" t="s">
        <v>50</v>
      </c>
      <c r="B10" s="812"/>
      <c r="C10" s="812"/>
      <c r="D10" s="812"/>
      <c r="E10" s="269"/>
      <c r="F10" s="269"/>
      <c r="G10" s="269"/>
      <c r="H10" s="269"/>
      <c r="I10" s="269"/>
      <c r="J10" s="269"/>
      <c r="K10" s="269"/>
    </row>
    <row r="11" spans="1:11" ht="12.75">
      <c r="A11" s="813" t="s">
        <v>46</v>
      </c>
      <c r="B11" s="813"/>
      <c r="C11" s="272" t="s">
        <v>47</v>
      </c>
      <c r="D11" s="814" t="s">
        <v>48</v>
      </c>
      <c r="E11" s="814"/>
      <c r="F11" s="815" t="s">
        <v>49</v>
      </c>
      <c r="G11" s="815"/>
      <c r="H11" s="815"/>
      <c r="I11" s="269"/>
      <c r="J11" s="269"/>
      <c r="K11" s="269"/>
    </row>
    <row r="12" spans="1:11" ht="13.5" thickBot="1">
      <c r="A12" s="808" t="s">
        <v>303</v>
      </c>
      <c r="B12" s="808"/>
      <c r="C12" s="273" t="s">
        <v>93</v>
      </c>
      <c r="D12" s="809"/>
      <c r="E12" s="810"/>
      <c r="F12" s="811">
        <v>773307069</v>
      </c>
      <c r="G12" s="811"/>
      <c r="H12" s="811"/>
      <c r="I12" s="269"/>
      <c r="J12" s="269"/>
      <c r="K12" s="269"/>
    </row>
    <row r="13" spans="1:11" ht="12.75">
      <c r="A13" s="269"/>
      <c r="B13" s="269"/>
      <c r="C13" s="269"/>
      <c r="D13" s="270"/>
      <c r="E13" s="270"/>
      <c r="F13" s="270"/>
      <c r="G13" s="270"/>
      <c r="H13" s="270"/>
      <c r="I13" s="269"/>
      <c r="J13" s="269"/>
      <c r="K13" s="269"/>
    </row>
    <row r="14" spans="1:11" ht="12.75">
      <c r="A14" s="271" t="s">
        <v>51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75"/>
      <c r="B15" s="275"/>
      <c r="C15" s="275"/>
      <c r="D15" s="275"/>
      <c r="E15" s="275"/>
      <c r="F15" s="275"/>
      <c r="G15" s="275"/>
      <c r="H15" s="276"/>
      <c r="I15" s="269"/>
      <c r="J15" s="269"/>
      <c r="K15" s="269"/>
    </row>
    <row r="16" spans="1:11" ht="12.75">
      <c r="A16" s="277" t="s">
        <v>52</v>
      </c>
      <c r="B16" s="277" t="s">
        <v>46</v>
      </c>
      <c r="C16" s="277" t="s">
        <v>47</v>
      </c>
      <c r="D16" s="277" t="s">
        <v>58</v>
      </c>
      <c r="E16" s="819"/>
      <c r="F16" s="819"/>
      <c r="G16" s="819"/>
      <c r="H16" s="279"/>
      <c r="I16" s="280"/>
      <c r="J16" s="280"/>
      <c r="K16" s="280"/>
    </row>
    <row r="17" spans="1:8" ht="12.75">
      <c r="A17" s="306">
        <v>88</v>
      </c>
      <c r="B17" s="295" t="s">
        <v>14</v>
      </c>
      <c r="C17" s="307" t="s">
        <v>15</v>
      </c>
      <c r="D17" s="308">
        <v>780504</v>
      </c>
      <c r="E17" s="282"/>
      <c r="F17" s="282"/>
      <c r="G17" s="282"/>
      <c r="H17" s="276"/>
    </row>
    <row r="18" spans="1:8" ht="12.75">
      <c r="A18" s="306">
        <v>22</v>
      </c>
      <c r="B18" s="295" t="s">
        <v>303</v>
      </c>
      <c r="C18" s="307" t="s">
        <v>93</v>
      </c>
      <c r="D18" s="308">
        <v>790228</v>
      </c>
      <c r="E18" s="282"/>
      <c r="F18" s="282"/>
      <c r="G18" s="282"/>
      <c r="H18" s="276"/>
    </row>
    <row r="19" spans="1:8" ht="12.75">
      <c r="A19" s="306">
        <v>24</v>
      </c>
      <c r="B19" s="295" t="s">
        <v>304</v>
      </c>
      <c r="C19" s="307" t="s">
        <v>79</v>
      </c>
      <c r="D19" s="308">
        <v>780604</v>
      </c>
      <c r="E19" s="282"/>
      <c r="F19" s="282"/>
      <c r="G19" s="282"/>
      <c r="H19" s="276"/>
    </row>
    <row r="20" spans="1:8" ht="12.75">
      <c r="A20" s="306">
        <v>77</v>
      </c>
      <c r="B20" s="295" t="s">
        <v>305</v>
      </c>
      <c r="C20" s="307" t="s">
        <v>17</v>
      </c>
      <c r="D20" s="308">
        <v>880727</v>
      </c>
      <c r="E20" s="282"/>
      <c r="F20" s="282"/>
      <c r="G20" s="282"/>
      <c r="H20" s="276"/>
    </row>
    <row r="21" spans="1:8" ht="12.75">
      <c r="A21" s="306">
        <v>14</v>
      </c>
      <c r="B21" s="295" t="s">
        <v>306</v>
      </c>
      <c r="C21" s="307" t="s">
        <v>15</v>
      </c>
      <c r="D21" s="308">
        <v>801227</v>
      </c>
      <c r="E21" s="282"/>
      <c r="F21" s="282"/>
      <c r="G21" s="282"/>
      <c r="H21" s="276"/>
    </row>
    <row r="22" spans="1:8" ht="12.75">
      <c r="A22" s="306">
        <v>40</v>
      </c>
      <c r="B22" s="295" t="s">
        <v>307</v>
      </c>
      <c r="C22" s="307" t="s">
        <v>57</v>
      </c>
      <c r="D22" s="309">
        <v>850704</v>
      </c>
      <c r="E22" s="282"/>
      <c r="F22" s="282"/>
      <c r="G22" s="282"/>
      <c r="H22" s="276"/>
    </row>
    <row r="23" spans="1:8" ht="12.75">
      <c r="A23" s="306">
        <v>17</v>
      </c>
      <c r="B23" s="295" t="s">
        <v>308</v>
      </c>
      <c r="C23" s="307" t="s">
        <v>23</v>
      </c>
      <c r="D23" s="308">
        <v>920701</v>
      </c>
      <c r="E23" s="282"/>
      <c r="F23" s="282"/>
      <c r="G23" s="282"/>
      <c r="H23" s="276"/>
    </row>
    <row r="24" spans="1:8" ht="12.75">
      <c r="A24" s="306">
        <v>99</v>
      </c>
      <c r="B24" s="295" t="s">
        <v>309</v>
      </c>
      <c r="C24" s="307" t="s">
        <v>24</v>
      </c>
      <c r="D24" s="308">
        <v>870928</v>
      </c>
      <c r="E24" s="282"/>
      <c r="F24" s="282"/>
      <c r="G24" s="282"/>
      <c r="H24" s="276"/>
    </row>
    <row r="25" spans="1:8" ht="12.75">
      <c r="A25" s="306">
        <v>16</v>
      </c>
      <c r="B25" s="295" t="s">
        <v>310</v>
      </c>
      <c r="C25" s="307" t="s">
        <v>30</v>
      </c>
      <c r="D25" s="309">
        <v>870629</v>
      </c>
      <c r="E25" s="282"/>
      <c r="F25" s="282"/>
      <c r="G25" s="282"/>
      <c r="H25" s="276"/>
    </row>
    <row r="26" spans="1:8" ht="12.75">
      <c r="A26" s="306"/>
      <c r="B26" s="737" t="s">
        <v>566</v>
      </c>
      <c r="C26" s="737" t="s">
        <v>29</v>
      </c>
      <c r="D26" s="738" t="s">
        <v>567</v>
      </c>
      <c r="E26" s="282"/>
      <c r="F26" s="282"/>
      <c r="G26" s="282"/>
      <c r="H26" s="276"/>
    </row>
    <row r="27" spans="1:8" ht="12.75">
      <c r="A27" s="306"/>
      <c r="B27" s="295"/>
      <c r="C27" s="307"/>
      <c r="D27" s="309"/>
      <c r="E27" s="282"/>
      <c r="F27" s="282"/>
      <c r="G27" s="282"/>
      <c r="H27" s="276"/>
    </row>
    <row r="28" spans="1:8" ht="12.75">
      <c r="A28" s="278"/>
      <c r="B28" s="285"/>
      <c r="C28" s="285"/>
      <c r="D28" s="310"/>
      <c r="E28" s="282"/>
      <c r="F28" s="282"/>
      <c r="G28" s="282"/>
      <c r="H28" s="276"/>
    </row>
    <row r="29" spans="1:8" ht="12.75">
      <c r="A29" s="278"/>
      <c r="B29" s="285"/>
      <c r="C29" s="285"/>
      <c r="D29" s="285"/>
      <c r="E29" s="282"/>
      <c r="F29" s="282"/>
      <c r="G29" s="282"/>
      <c r="H29" s="276"/>
    </row>
    <row r="30" spans="1:8" ht="12.75">
      <c r="A30" s="278"/>
      <c r="B30" s="285"/>
      <c r="C30" s="285"/>
      <c r="D30" s="311"/>
      <c r="E30" s="282"/>
      <c r="F30" s="282"/>
      <c r="G30" s="282"/>
      <c r="H30" s="276"/>
    </row>
    <row r="31" spans="1:8" ht="12.75">
      <c r="A31" s="284"/>
      <c r="B31" s="276"/>
      <c r="C31" s="276"/>
      <c r="D31" s="312"/>
      <c r="E31" s="284"/>
      <c r="F31" s="284"/>
      <c r="G31" s="284"/>
      <c r="H31" s="276"/>
    </row>
    <row r="32" spans="1:8" ht="12.75">
      <c r="A32" s="278"/>
      <c r="B32" s="285"/>
      <c r="C32" s="285"/>
      <c r="D32" s="286"/>
      <c r="E32" s="284"/>
      <c r="F32" s="284"/>
      <c r="G32" s="284"/>
      <c r="H32" s="276"/>
    </row>
    <row r="33" spans="1:8" ht="12.75">
      <c r="A33" s="278"/>
      <c r="B33" s="277"/>
      <c r="C33" s="277"/>
      <c r="D33" s="285"/>
      <c r="E33" s="284"/>
      <c r="F33" s="284"/>
      <c r="G33" s="284"/>
      <c r="H33" s="276"/>
    </row>
    <row r="34" spans="1:8" ht="12.75">
      <c r="A34" s="278"/>
      <c r="B34" s="277"/>
      <c r="C34" s="277"/>
      <c r="D34" s="285"/>
      <c r="E34" s="284"/>
      <c r="F34" s="284"/>
      <c r="G34" s="284"/>
      <c r="H34" s="276"/>
    </row>
    <row r="35" spans="1:8" ht="12.75">
      <c r="A35" s="287"/>
      <c r="B35" s="288"/>
      <c r="C35" s="288"/>
      <c r="D35" s="289"/>
      <c r="E35" s="290"/>
      <c r="F35" s="290"/>
      <c r="G35" s="290"/>
      <c r="H35" s="269"/>
    </row>
    <row r="36" spans="1:8" ht="12.75">
      <c r="A36" s="287"/>
      <c r="B36" s="288"/>
      <c r="C36" s="288"/>
      <c r="D36" s="289"/>
      <c r="E36" s="290"/>
      <c r="F36" s="290"/>
      <c r="G36" s="290"/>
      <c r="H36" s="269"/>
    </row>
    <row r="37" spans="1:8" ht="12.75">
      <c r="A37" s="287"/>
      <c r="B37" s="288"/>
      <c r="C37" s="288"/>
      <c r="D37" s="288"/>
      <c r="E37" s="290"/>
      <c r="F37" s="290"/>
      <c r="G37" s="290"/>
      <c r="H37" s="269"/>
    </row>
    <row r="38" spans="1:8" ht="12.75">
      <c r="A38" s="287"/>
      <c r="B38" s="288"/>
      <c r="C38" s="288"/>
      <c r="D38" s="288"/>
      <c r="E38" s="290"/>
      <c r="F38" s="290"/>
      <c r="G38" s="290"/>
      <c r="H38" s="269"/>
    </row>
    <row r="39" spans="1:8" ht="12.75">
      <c r="A39" s="288"/>
      <c r="B39" s="288"/>
      <c r="C39" s="288"/>
      <c r="D39" s="288"/>
      <c r="E39" s="290"/>
      <c r="F39" s="290"/>
      <c r="G39" s="290"/>
      <c r="H39" s="269"/>
    </row>
    <row r="40" spans="1:8" ht="12.75">
      <c r="A40" s="269"/>
      <c r="B40" s="269"/>
      <c r="C40" s="269"/>
      <c r="D40" s="269"/>
      <c r="E40" s="269"/>
      <c r="F40" s="269"/>
      <c r="G40" s="269"/>
      <c r="H40" s="269"/>
    </row>
    <row r="41" spans="1:8" ht="12.75">
      <c r="A41" s="812" t="s">
        <v>53</v>
      </c>
      <c r="B41" s="812"/>
      <c r="C41" s="812"/>
      <c r="D41" s="812"/>
      <c r="E41" s="269"/>
      <c r="F41" s="269"/>
      <c r="G41" s="269"/>
      <c r="H41" s="269"/>
    </row>
    <row r="42" spans="1:8" ht="13.5" thickBot="1">
      <c r="A42" s="291" t="s">
        <v>52</v>
      </c>
      <c r="B42" s="292" t="s">
        <v>46</v>
      </c>
      <c r="C42" s="293" t="s">
        <v>47</v>
      </c>
      <c r="D42" s="293" t="s">
        <v>72</v>
      </c>
      <c r="E42" s="269"/>
      <c r="F42" s="294" t="s">
        <v>54</v>
      </c>
      <c r="G42" s="269"/>
      <c r="H42" s="269"/>
    </row>
    <row r="43" spans="1:8" ht="24.75" thickBot="1">
      <c r="A43" s="278"/>
      <c r="B43" s="295" t="s">
        <v>311</v>
      </c>
      <c r="C43" s="296" t="s">
        <v>90</v>
      </c>
      <c r="D43" s="297">
        <v>870605</v>
      </c>
      <c r="E43" s="269"/>
      <c r="F43" s="820" t="s">
        <v>312</v>
      </c>
      <c r="G43" s="820"/>
      <c r="H43" s="820"/>
    </row>
    <row r="44" spans="1:8" ht="13.5" thickBot="1">
      <c r="A44" s="275"/>
      <c r="B44" s="295"/>
      <c r="C44" s="296"/>
      <c r="D44" s="285"/>
      <c r="E44" s="269"/>
      <c r="F44" s="820"/>
      <c r="G44" s="820"/>
      <c r="H44" s="820"/>
    </row>
    <row r="45" spans="1:8" ht="12.75">
      <c r="A45" s="275"/>
      <c r="B45" s="275"/>
      <c r="C45" s="277"/>
      <c r="D45" s="285"/>
      <c r="E45" s="269"/>
      <c r="F45" s="269"/>
      <c r="G45" s="269"/>
      <c r="H45" s="269"/>
    </row>
    <row r="46" spans="1:8" ht="12.75">
      <c r="A46" s="298"/>
      <c r="B46" s="298"/>
      <c r="C46" s="299"/>
      <c r="D46" s="300"/>
      <c r="E46" s="269"/>
      <c r="F46" s="269"/>
      <c r="G46" s="269"/>
      <c r="H46" s="269"/>
    </row>
    <row r="47" spans="1:8" ht="12.75">
      <c r="A47" s="269"/>
      <c r="B47" s="269"/>
      <c r="C47" s="269"/>
      <c r="D47" s="269"/>
      <c r="E47" s="269"/>
      <c r="F47" s="269"/>
      <c r="G47" s="269"/>
      <c r="H47" s="269"/>
    </row>
    <row r="48" spans="1:12" ht="12.75">
      <c r="A48" s="818"/>
      <c r="B48" s="818"/>
      <c r="C48" s="818"/>
      <c r="D48" s="818"/>
      <c r="E48" s="818"/>
      <c r="F48" s="818"/>
      <c r="G48" s="818"/>
      <c r="H48" s="818"/>
      <c r="I48" s="269"/>
      <c r="J48" s="269"/>
      <c r="K48" s="269"/>
      <c r="L48" s="269"/>
    </row>
    <row r="49" spans="1:12" ht="12.75">
      <c r="A49" s="818"/>
      <c r="B49" s="818"/>
      <c r="C49" s="818"/>
      <c r="D49" s="818"/>
      <c r="E49" s="818"/>
      <c r="F49" s="818"/>
      <c r="G49" s="818"/>
      <c r="H49" s="818"/>
      <c r="I49" s="269"/>
      <c r="J49" s="269"/>
      <c r="K49" s="269"/>
      <c r="L49" s="269"/>
    </row>
    <row r="53" spans="1:12" ht="12.75">
      <c r="A53" s="269"/>
      <c r="B53" s="269"/>
      <c r="C53" s="269"/>
      <c r="D53" s="301"/>
      <c r="E53" s="301"/>
      <c r="F53" s="301"/>
      <c r="G53" s="301"/>
      <c r="H53" s="301"/>
      <c r="I53" s="269"/>
      <c r="J53" s="269"/>
      <c r="K53" s="269"/>
      <c r="L53" s="269"/>
    </row>
    <row r="54" spans="1:12" ht="12.75">
      <c r="A54" s="269"/>
      <c r="B54" s="269"/>
      <c r="C54" s="269"/>
      <c r="D54" s="269"/>
      <c r="E54" s="302" t="s">
        <v>69</v>
      </c>
      <c r="F54" s="269"/>
      <c r="G54" s="269"/>
      <c r="H54" s="269"/>
      <c r="I54" s="269"/>
      <c r="J54" s="269"/>
      <c r="K54" s="269"/>
      <c r="L54" s="269"/>
    </row>
    <row r="57" spans="1:12" ht="12.75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303"/>
      <c r="L57" s="303"/>
    </row>
    <row r="58" spans="1:12" ht="12.7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303"/>
      <c r="L58" s="303"/>
    </row>
    <row r="59" spans="1:12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303"/>
      <c r="L59" s="303"/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48:H49"/>
    <mergeCell ref="A12:B12"/>
    <mergeCell ref="D12:E12"/>
    <mergeCell ref="F12:H12"/>
    <mergeCell ref="E16:G16"/>
    <mergeCell ref="A41:D41"/>
    <mergeCell ref="F43:H44"/>
  </mergeCells>
  <hyperlinks>
    <hyperlink ref="D9" r:id="rId1" display="budina@exsolution.cz"/>
  </hyperlinks>
  <printOptions/>
  <pageMargins left="0.7" right="0.7" top="0.787401575" bottom="0.7874015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J,Č.</dc:creator>
  <cp:keywords/>
  <dc:description/>
  <cp:lastModifiedBy> Sportovní hala</cp:lastModifiedBy>
  <cp:lastPrinted>2014-07-01T16:52:39Z</cp:lastPrinted>
  <dcterms:created xsi:type="dcterms:W3CDTF">2009-09-19T12:15:36Z</dcterms:created>
  <dcterms:modified xsi:type="dcterms:W3CDTF">2014-07-03T19:33:34Z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