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2945" tabRatio="713" activeTab="2"/>
  </bookViews>
  <sheets>
    <sheet name="zápasy" sheetId="1" r:id="rId1"/>
    <sheet name="Křížové tabulky" sheetId="2" r:id="rId2"/>
    <sheet name="Pořadí" sheetId="3" r:id="rId3"/>
    <sheet name="zápis" sheetId="4" r:id="rId4"/>
    <sheet name="Statistiky" sheetId="5" r:id="rId5"/>
    <sheet name="golm" sheetId="6" r:id="rId6"/>
    <sheet name="KB " sheetId="7" r:id="rId7"/>
    <sheet name="Čer" sheetId="8" r:id="rId8"/>
    <sheet name="Panda" sheetId="9" r:id="rId9"/>
    <sheet name="Sti" sheetId="10" r:id="rId10"/>
    <sheet name="Krá" sheetId="11" r:id="rId11"/>
    <sheet name="KAP" sheetId="12" r:id="rId12"/>
    <sheet name="NUG" sheetId="13" r:id="rId13"/>
    <sheet name="Par" sheetId="14" r:id="rId14"/>
    <sheet name="HČE" sheetId="15" r:id="rId15"/>
    <sheet name="Loko" sheetId="16" r:id="rId16"/>
    <sheet name="Popeláři" sheetId="17" r:id="rId17"/>
    <sheet name="Kraj" sheetId="18" r:id="rId18"/>
    <sheet name="Kohouti" sheetId="19" r:id="rId19"/>
    <sheet name="Dobel" sheetId="20" r:id="rId20"/>
    <sheet name="HELLO Kitty" sheetId="21" r:id="rId21"/>
    <sheet name="FLY" sheetId="22" r:id="rId22"/>
    <sheet name="Rychnov" sheetId="23" r:id="rId23"/>
    <sheet name="kontakty golmani" sheetId="24" r:id="rId24"/>
    <sheet name="List2" sheetId="25" r:id="rId25"/>
    <sheet name="List3" sheetId="26" r:id="rId26"/>
    <sheet name="List4" sheetId="27" r:id="rId27"/>
  </sheets>
  <definedNames/>
  <calcPr fullCalcOnLoad="1"/>
</workbook>
</file>

<file path=xl/sharedStrings.xml><?xml version="1.0" encoding="utf-8"?>
<sst xmlns="http://schemas.openxmlformats.org/spreadsheetml/2006/main" count="5156" uniqueCount="911">
  <si>
    <t>ZÁPIS UTKÁNÍ  OP in-line</t>
  </si>
  <si>
    <t>čísl.utk. a datum</t>
  </si>
  <si>
    <t>výsledek</t>
  </si>
  <si>
    <t>1.ČTVRT</t>
  </si>
  <si>
    <t>2.ČTVRT</t>
  </si>
  <si>
    <t>Hosté:</t>
  </si>
  <si>
    <t>Domácí brankáři :</t>
  </si>
  <si>
    <t>Branky</t>
  </si>
  <si>
    <t>číslo</t>
  </si>
  <si>
    <t>příjmení</t>
  </si>
  <si>
    <t>jméno</t>
  </si>
  <si>
    <t>narozen</t>
  </si>
  <si>
    <t>čas</t>
  </si>
  <si>
    <t>dh</t>
  </si>
  <si>
    <t>skóre</t>
  </si>
  <si>
    <t>G</t>
  </si>
  <si>
    <t>A</t>
  </si>
  <si>
    <t>:</t>
  </si>
  <si>
    <t>Domácí hráči v poli :</t>
  </si>
  <si>
    <t>g</t>
  </si>
  <si>
    <t>a</t>
  </si>
  <si>
    <t>Mazák</t>
  </si>
  <si>
    <t>Roman</t>
  </si>
  <si>
    <t>Budina</t>
  </si>
  <si>
    <t>Michal</t>
  </si>
  <si>
    <t>Pavel</t>
  </si>
  <si>
    <t>Tomáš</t>
  </si>
  <si>
    <t>Kollert</t>
  </si>
  <si>
    <t>Ptáček</t>
  </si>
  <si>
    <t>Jiří</t>
  </si>
  <si>
    <t>Šilar</t>
  </si>
  <si>
    <t>Karel</t>
  </si>
  <si>
    <t>Maršík</t>
  </si>
  <si>
    <t>Martin</t>
  </si>
  <si>
    <t>Jan</t>
  </si>
  <si>
    <t>Viktorín</t>
  </si>
  <si>
    <t>Ondřej</t>
  </si>
  <si>
    <t>Vyšší tresty</t>
  </si>
  <si>
    <t>trest</t>
  </si>
  <si>
    <t>přestupek</t>
  </si>
  <si>
    <t>Hostující hráči v poli :</t>
  </si>
  <si>
    <t xml:space="preserve">Klacl </t>
  </si>
  <si>
    <t>Daniel</t>
  </si>
  <si>
    <t>Radek</t>
  </si>
  <si>
    <t>Mastik</t>
  </si>
  <si>
    <t>Arnold</t>
  </si>
  <si>
    <t>Milan</t>
  </si>
  <si>
    <t>Gremlica</t>
  </si>
  <si>
    <t>Žídek</t>
  </si>
  <si>
    <t>Jaroslav</t>
  </si>
  <si>
    <t>Miroslav</t>
  </si>
  <si>
    <t xml:space="preserve">Blažek </t>
  </si>
  <si>
    <t>Petr</t>
  </si>
  <si>
    <t>Nastoupil</t>
  </si>
  <si>
    <t>podpis vedoucího domácích</t>
  </si>
  <si>
    <t>Kubát</t>
  </si>
  <si>
    <t>podpis vedoucího hostů</t>
  </si>
  <si>
    <t>podpis rozhodčího</t>
  </si>
  <si>
    <t>Plný název týmu :</t>
  </si>
  <si>
    <t>Zkratka názvu (3 písmena) :</t>
  </si>
  <si>
    <t xml:space="preserve"> Nuget </t>
  </si>
  <si>
    <t>NUG</t>
  </si>
  <si>
    <t>ÚDAJE O VEDENÍ TÝMU</t>
  </si>
  <si>
    <t>Hlavní zodpovědná osoba :</t>
  </si>
  <si>
    <t>Příjmení</t>
  </si>
  <si>
    <t>Jméno</t>
  </si>
  <si>
    <t>E-mail</t>
  </si>
  <si>
    <t>Telefon</t>
  </si>
  <si>
    <t>Mazák</t>
  </si>
  <si>
    <t>Roman</t>
  </si>
  <si>
    <r>
      <rPr>
        <u val="single"/>
        <sz val="10"/>
        <color indexed="12"/>
        <rFont val="Arial CE"/>
        <family val="0"/>
      </rPr>
      <t>nuget@nuget.cz</t>
    </r>
  </si>
  <si>
    <t>Další zodpovědná osoba :</t>
  </si>
  <si>
    <t>Příjmení</t>
  </si>
  <si>
    <t>Jméno</t>
  </si>
  <si>
    <t>E-mail</t>
  </si>
  <si>
    <t>Telefon</t>
  </si>
  <si>
    <t>Ptáček</t>
  </si>
  <si>
    <t>Jiří</t>
  </si>
  <si>
    <r>
      <rPr>
        <u val="single"/>
        <sz val="10"/>
        <color indexed="12"/>
        <rFont val="Arial CE"/>
        <family val="0"/>
      </rPr>
      <t>mailto:ptacek@cbox.cz</t>
    </r>
  </si>
  <si>
    <r>
      <rPr>
        <u val="single"/>
        <sz val="10"/>
        <color indexed="12"/>
        <rFont val="Arial CE"/>
        <family val="0"/>
      </rPr>
      <t>mailto:ptacek@cbox.cz</t>
    </r>
  </si>
  <si>
    <t>ÚDAJE O HRÁČÍCH</t>
  </si>
  <si>
    <t>Č. dresu</t>
  </si>
  <si>
    <t>Příjmení</t>
  </si>
  <si>
    <t>Jméno</t>
  </si>
  <si>
    <r>
      <rPr>
        <i/>
        <sz val="9"/>
        <rFont val="Arial CE"/>
        <family val="2"/>
      </rPr>
      <t xml:space="preserve">Narozen </t>
    </r>
    <r>
      <rPr>
        <i/>
        <sz val="8"/>
        <rFont val="Arial CE"/>
        <family val="2"/>
      </rPr>
      <t>(formát rrmmdd)</t>
    </r>
  </si>
  <si>
    <t>Brankáři (nepovinný údaj, libovolný počet) :</t>
  </si>
  <si>
    <t>Č. dresu</t>
  </si>
  <si>
    <t>Příjmení</t>
  </si>
  <si>
    <t>Jméno</t>
  </si>
  <si>
    <r>
      <rPr>
        <i/>
        <sz val="9"/>
        <rFont val="Arial CE"/>
        <family val="2"/>
      </rPr>
      <t>Narozen</t>
    </r>
    <r>
      <rPr>
        <i/>
        <sz val="8"/>
        <rFont val="Arial CE"/>
        <family val="2"/>
      </rPr>
      <t xml:space="preserve"> (rrmmdd)</t>
    </r>
  </si>
  <si>
    <t>Barva dresů :</t>
  </si>
  <si>
    <t>oranžovomodrá</t>
  </si>
  <si>
    <t>Za správnost všech údajů zodpovídá vedoucí družstva.</t>
  </si>
  <si>
    <t>Plný název týmu :</t>
  </si>
  <si>
    <t>Zkratka názvu (3 písmena) :</t>
  </si>
  <si>
    <t>STI</t>
  </si>
  <si>
    <t>ÚDAJE O VEDENÍ TÝMU</t>
  </si>
  <si>
    <t>Hlavní zodpovědná osoba :</t>
  </si>
  <si>
    <t>Příjmení</t>
  </si>
  <si>
    <t>Jméno</t>
  </si>
  <si>
    <t>E-mail</t>
  </si>
  <si>
    <t>Telefon</t>
  </si>
  <si>
    <t>René</t>
  </si>
  <si>
    <t>Další zodpovědná osoba :</t>
  </si>
  <si>
    <t>Příjmení</t>
  </si>
  <si>
    <t>Jméno</t>
  </si>
  <si>
    <t>E-mail</t>
  </si>
  <si>
    <t>Telefon</t>
  </si>
  <si>
    <t>Brožek</t>
  </si>
  <si>
    <t>David</t>
  </si>
  <si>
    <t>brozek.david@tiscali.cz</t>
  </si>
  <si>
    <t>ÚDAJE O HRÁČÍCH</t>
  </si>
  <si>
    <t>Č. dresu</t>
  </si>
  <si>
    <t>Příjmení</t>
  </si>
  <si>
    <t>Jméno</t>
  </si>
  <si>
    <t>Narozen (formát rrmmdd)</t>
  </si>
  <si>
    <t>Brožek</t>
  </si>
  <si>
    <t>David</t>
  </si>
  <si>
    <t>780125</t>
  </si>
  <si>
    <t>Brožek</t>
  </si>
  <si>
    <t>Martin</t>
  </si>
  <si>
    <t>871001</t>
  </si>
  <si>
    <t>Brožek</t>
  </si>
  <si>
    <t>Tomáš</t>
  </si>
  <si>
    <t>830105</t>
  </si>
  <si>
    <t>Diblík</t>
  </si>
  <si>
    <t>Tomáš</t>
  </si>
  <si>
    <t>811101</t>
  </si>
  <si>
    <t>Keprta</t>
  </si>
  <si>
    <t>Marek</t>
  </si>
  <si>
    <t>Kubíček</t>
  </si>
  <si>
    <t>David</t>
  </si>
  <si>
    <t>830924</t>
  </si>
  <si>
    <t>Vladimír</t>
  </si>
  <si>
    <t>Ulrich</t>
  </si>
  <si>
    <t>Tomáš</t>
  </si>
  <si>
    <t>650525</t>
  </si>
  <si>
    <t>Vencl</t>
  </si>
  <si>
    <t>Radek</t>
  </si>
  <si>
    <t>740327</t>
  </si>
  <si>
    <t>Chmelan</t>
  </si>
  <si>
    <t>Kryštof</t>
  </si>
  <si>
    <t>930510</t>
  </si>
  <si>
    <t>Brankáři (nepovinný údaj, libovolný počet) :</t>
  </si>
  <si>
    <t>Toman</t>
  </si>
  <si>
    <t>René</t>
  </si>
  <si>
    <t>Barva dresů :</t>
  </si>
  <si>
    <t>bílo-oranžová</t>
  </si>
  <si>
    <t>FLY</t>
  </si>
  <si>
    <t>Ehrenberger</t>
  </si>
  <si>
    <t>Josef</t>
  </si>
  <si>
    <t>ČER</t>
  </si>
  <si>
    <t>Langr</t>
  </si>
  <si>
    <t>Smejkal</t>
  </si>
  <si>
    <t>Sedláček</t>
  </si>
  <si>
    <t>Fořt</t>
  </si>
  <si>
    <t>Radovan</t>
  </si>
  <si>
    <t>Boruch</t>
  </si>
  <si>
    <t>Janků</t>
  </si>
  <si>
    <t>Doha</t>
  </si>
  <si>
    <t>podpis vedoucího</t>
  </si>
  <si>
    <t>Plný název týmu :</t>
  </si>
  <si>
    <t>Zkratka názvu (3 písmena) :</t>
  </si>
  <si>
    <t>Pardálové</t>
  </si>
  <si>
    <t>PAR</t>
  </si>
  <si>
    <t>ÚDAJE O VEDENÍ TÝMU</t>
  </si>
  <si>
    <t>Hlavní zodpovědná osoba :</t>
  </si>
  <si>
    <t>Příjmení</t>
  </si>
  <si>
    <t>Jméno</t>
  </si>
  <si>
    <t>E-mail</t>
  </si>
  <si>
    <t>Telefon</t>
  </si>
  <si>
    <t>Další zodpovědná osoba :</t>
  </si>
  <si>
    <t>Příjmení</t>
  </si>
  <si>
    <t>Jméno</t>
  </si>
  <si>
    <t>E-mail</t>
  </si>
  <si>
    <t>Telefon</t>
  </si>
  <si>
    <t>ÚDAJE O HRÁČÍCH</t>
  </si>
  <si>
    <t>Č. dresu</t>
  </si>
  <si>
    <t>Příjmení</t>
  </si>
  <si>
    <t>Jméno</t>
  </si>
  <si>
    <r>
      <rPr>
        <i/>
        <sz val="9"/>
        <rFont val="Arial CE"/>
        <family val="2"/>
      </rPr>
      <t xml:space="preserve">Narozen </t>
    </r>
    <r>
      <rPr>
        <i/>
        <sz val="8"/>
        <rFont val="Arial CE"/>
        <family val="2"/>
      </rPr>
      <t>(formát rrmmdd)</t>
    </r>
  </si>
  <si>
    <t xml:space="preserve">Šrámek </t>
  </si>
  <si>
    <t xml:space="preserve">Mík </t>
  </si>
  <si>
    <t>Václav</t>
  </si>
  <si>
    <t>Mareš</t>
  </si>
  <si>
    <t>Černý</t>
  </si>
  <si>
    <t>Jiří</t>
  </si>
  <si>
    <t>Brankáři (nepovinný údaj, libovolný počet) :</t>
  </si>
  <si>
    <t>Č. dresu</t>
  </si>
  <si>
    <t>Příjmení</t>
  </si>
  <si>
    <t>Jméno</t>
  </si>
  <si>
    <r>
      <rPr>
        <i/>
        <sz val="9"/>
        <rFont val="Arial CE"/>
        <family val="2"/>
      </rPr>
      <t>Narozen</t>
    </r>
    <r>
      <rPr>
        <i/>
        <sz val="8"/>
        <rFont val="Arial CE"/>
        <family val="2"/>
      </rPr>
      <t xml:space="preserve"> (rrmmdd)</t>
    </r>
  </si>
  <si>
    <t>Barva dresů :</t>
  </si>
  <si>
    <t>podpis vedoucího</t>
  </si>
  <si>
    <t>SOUPISKA DRUŽSTVA PRO OP in-line</t>
  </si>
  <si>
    <t>Plný název týmu :</t>
  </si>
  <si>
    <t>Zkratka názvu (3 písmena) :</t>
  </si>
  <si>
    <t>Králíky</t>
  </si>
  <si>
    <t>KRL</t>
  </si>
  <si>
    <t>ÚDAJE O VEDENÍ TÝMU</t>
  </si>
  <si>
    <t>Hlavní zodpovědná osoba :</t>
  </si>
  <si>
    <t>Příjmení</t>
  </si>
  <si>
    <t>Jméno</t>
  </si>
  <si>
    <t>E-mail</t>
  </si>
  <si>
    <t>Telefon</t>
  </si>
  <si>
    <t>Milták</t>
  </si>
  <si>
    <t>Jan</t>
  </si>
  <si>
    <t>honza.miltak@seznam.cz</t>
  </si>
  <si>
    <t>Další zodpovědná osoba :</t>
  </si>
  <si>
    <t>Příjmení</t>
  </si>
  <si>
    <t>Jméno</t>
  </si>
  <si>
    <t>E-mail</t>
  </si>
  <si>
    <t>Telefon</t>
  </si>
  <si>
    <t>Milták</t>
  </si>
  <si>
    <t>Petr</t>
  </si>
  <si>
    <t>petr.miltak@seznam.cz</t>
  </si>
  <si>
    <t>ÚDAJE O HRÁČÍCH</t>
  </si>
  <si>
    <t>Č. dresu</t>
  </si>
  <si>
    <t>Příjmení</t>
  </si>
  <si>
    <t>Jméno</t>
  </si>
  <si>
    <t>Narozen (formát rrmmdd)</t>
  </si>
  <si>
    <t xml:space="preserve">Milták </t>
  </si>
  <si>
    <t>Sedlák</t>
  </si>
  <si>
    <t>Šembera</t>
  </si>
  <si>
    <t>Jakub</t>
  </si>
  <si>
    <t>Šverák</t>
  </si>
  <si>
    <t>Souček</t>
  </si>
  <si>
    <t>Feranec</t>
  </si>
  <si>
    <t>Brankáři (nepovinný údaj, libovolný počet) :</t>
  </si>
  <si>
    <t>Č. dresu</t>
  </si>
  <si>
    <t>Příjmení</t>
  </si>
  <si>
    <t>Jméno</t>
  </si>
  <si>
    <t>Narozen (rrmmdd)</t>
  </si>
  <si>
    <t>Barva dresů :</t>
  </si>
  <si>
    <t>Opravil</t>
  </si>
  <si>
    <t>Martin</t>
  </si>
  <si>
    <t>podpis vedoucího</t>
  </si>
  <si>
    <t>Krkavec</t>
  </si>
  <si>
    <t>Řepková</t>
  </si>
  <si>
    <t>Libor</t>
  </si>
  <si>
    <t>Voleský</t>
  </si>
  <si>
    <t>Resler</t>
  </si>
  <si>
    <t>Dominik</t>
  </si>
  <si>
    <t>Sršeň</t>
  </si>
  <si>
    <t>Dostál</t>
  </si>
  <si>
    <t>Dytrt</t>
  </si>
  <si>
    <t>Michael</t>
  </si>
  <si>
    <t>Hrdina</t>
  </si>
  <si>
    <t>Krejčí</t>
  </si>
  <si>
    <t>Aleš</t>
  </si>
  <si>
    <t>Matěj</t>
  </si>
  <si>
    <t>Filip</t>
  </si>
  <si>
    <t>Plný název týmu :</t>
  </si>
  <si>
    <t>Zkratka názvu (3 písmena) :</t>
  </si>
  <si>
    <t>ÚDAJE O VEDENÍ TÝMU</t>
  </si>
  <si>
    <t>Hlavní zodpovědná osoba :</t>
  </si>
  <si>
    <t>Příjmení</t>
  </si>
  <si>
    <t>Jméno</t>
  </si>
  <si>
    <t>E-mail</t>
  </si>
  <si>
    <t>Telefon</t>
  </si>
  <si>
    <t>Morkes</t>
  </si>
  <si>
    <t>Radek</t>
  </si>
  <si>
    <t>Morkes.radek@seznam.cz</t>
  </si>
  <si>
    <t>Další zodpovědná osoba :</t>
  </si>
  <si>
    <t>Příjmení</t>
  </si>
  <si>
    <t>Jméno</t>
  </si>
  <si>
    <t>E-mail</t>
  </si>
  <si>
    <t>Telefon</t>
  </si>
  <si>
    <t xml:space="preserve">Teplý </t>
  </si>
  <si>
    <t>Libor</t>
  </si>
  <si>
    <t>libor.help@ustinadorlici.cz</t>
  </si>
  <si>
    <t>ÚDAJE O HRÁČÍCH</t>
  </si>
  <si>
    <t>Č. dresu</t>
  </si>
  <si>
    <t>Příjmení</t>
  </si>
  <si>
    <t>Jméno</t>
  </si>
  <si>
    <t>Narozen (formát rrmmdd)</t>
  </si>
  <si>
    <t>Morkes</t>
  </si>
  <si>
    <t>Radek</t>
  </si>
  <si>
    <t>Morkes</t>
  </si>
  <si>
    <t>Martin</t>
  </si>
  <si>
    <t xml:space="preserve">Teplý </t>
  </si>
  <si>
    <t>Libor</t>
  </si>
  <si>
    <t xml:space="preserve">Šafář </t>
  </si>
  <si>
    <t>Libor</t>
  </si>
  <si>
    <t xml:space="preserve">Vavřina </t>
  </si>
  <si>
    <t>Tomáš</t>
  </si>
  <si>
    <t>Kovář</t>
  </si>
  <si>
    <t>Janoušek</t>
  </si>
  <si>
    <t>Jan</t>
  </si>
  <si>
    <t>Břetislav</t>
  </si>
  <si>
    <t xml:space="preserve">Váně </t>
  </si>
  <si>
    <t>Miroslav</t>
  </si>
  <si>
    <t>Lukáš</t>
  </si>
  <si>
    <t>Ladislav</t>
  </si>
  <si>
    <t>Paclík</t>
  </si>
  <si>
    <t>Libor</t>
  </si>
  <si>
    <t>Brankáři (nepovinný údaj, libovolný počet) :</t>
  </si>
  <si>
    <t>Č. dresu</t>
  </si>
  <si>
    <t>Příjmení</t>
  </si>
  <si>
    <t>Jméno</t>
  </si>
  <si>
    <t>Narozen (rrmmdd)</t>
  </si>
  <si>
    <t>Barva dresů :</t>
  </si>
  <si>
    <t xml:space="preserve">Preisler </t>
  </si>
  <si>
    <t>Martin</t>
  </si>
  <si>
    <t>černé a bílé</t>
  </si>
  <si>
    <t xml:space="preserve">Kašpar </t>
  </si>
  <si>
    <t>Jan</t>
  </si>
  <si>
    <t>podpis vedoucího</t>
  </si>
  <si>
    <t>Vojtěch</t>
  </si>
  <si>
    <t>Krajánci</t>
  </si>
  <si>
    <t>ČERTI</t>
  </si>
  <si>
    <t>Sedlaček</t>
  </si>
  <si>
    <t>autosedlacek@seznam.cz</t>
  </si>
  <si>
    <t xml:space="preserve">Narození </t>
  </si>
  <si>
    <t>Michal st.</t>
  </si>
  <si>
    <t>Bílá</t>
  </si>
  <si>
    <t>Weiss</t>
  </si>
  <si>
    <r>
      <t>Narozen</t>
    </r>
    <r>
      <rPr>
        <i/>
        <sz val="8"/>
        <rFont val="Arial CE"/>
        <family val="2"/>
      </rPr>
      <t xml:space="preserve"> </t>
    </r>
  </si>
  <si>
    <t>HC FLYERS Česká Třebová</t>
  </si>
  <si>
    <t>blazus@seznam.cz</t>
  </si>
  <si>
    <t>milanarnold@seznam.cz</t>
  </si>
  <si>
    <t>HČE</t>
  </si>
  <si>
    <t>Vedoucí družstva :</t>
  </si>
  <si>
    <t>Další kontaktní osoby :</t>
  </si>
  <si>
    <t>Rebhán</t>
  </si>
  <si>
    <t>Kapři Dlouhoňovice</t>
  </si>
  <si>
    <t>KAP</t>
  </si>
  <si>
    <t>mkeprta@email.cz</t>
  </si>
  <si>
    <t>Plundra</t>
  </si>
  <si>
    <t>plundrat@seznam.cz</t>
  </si>
  <si>
    <t>Hrčka</t>
  </si>
  <si>
    <t>zelená</t>
  </si>
  <si>
    <t>Daněk</t>
  </si>
  <si>
    <t>Kamil</t>
  </si>
  <si>
    <t>Valigura</t>
  </si>
  <si>
    <t>Jendřišák</t>
  </si>
  <si>
    <t>Vítězslav</t>
  </si>
  <si>
    <t xml:space="preserve">Ladislav </t>
  </si>
  <si>
    <t xml:space="preserve">Jiří </t>
  </si>
  <si>
    <t xml:space="preserve">Monika </t>
  </si>
  <si>
    <t xml:space="preserve">Kutal </t>
  </si>
  <si>
    <t>Mirek</t>
  </si>
  <si>
    <t>Petruň</t>
  </si>
  <si>
    <t>Hozák</t>
  </si>
  <si>
    <t>Zahradník</t>
  </si>
  <si>
    <t>Vaňous</t>
  </si>
  <si>
    <t>Mikulecký</t>
  </si>
  <si>
    <t>Volf</t>
  </si>
  <si>
    <t>Musil</t>
  </si>
  <si>
    <t>Pavlíček</t>
  </si>
  <si>
    <t>Žák</t>
  </si>
  <si>
    <t>Pachl</t>
  </si>
  <si>
    <t xml:space="preserve">Nosál </t>
  </si>
  <si>
    <t>Rostislav</t>
  </si>
  <si>
    <t>Večeř</t>
  </si>
  <si>
    <t>Pilavka</t>
  </si>
  <si>
    <t>Ryšan</t>
  </si>
  <si>
    <t>Koudelka</t>
  </si>
  <si>
    <t>dopsání 2</t>
  </si>
  <si>
    <t>Kocián</t>
  </si>
  <si>
    <t>Markl</t>
  </si>
  <si>
    <t>Onřej</t>
  </si>
  <si>
    <t>Holík</t>
  </si>
  <si>
    <t>Nečas</t>
  </si>
  <si>
    <t>Doleček</t>
  </si>
  <si>
    <t>Fišer</t>
  </si>
  <si>
    <t>Koutský</t>
  </si>
  <si>
    <t>Patrik</t>
  </si>
  <si>
    <t>SOUPISKA DRUŽSTVA PRO 0P 2012</t>
  </si>
  <si>
    <t>Robert</t>
  </si>
  <si>
    <t>Koutský ml.</t>
  </si>
  <si>
    <t>Bohatý</t>
  </si>
  <si>
    <t>Popeláři</t>
  </si>
  <si>
    <t>POP</t>
  </si>
  <si>
    <t>Trávníček</t>
  </si>
  <si>
    <t>Tramartin@seznam.cz</t>
  </si>
  <si>
    <t>Papáček</t>
  </si>
  <si>
    <t>černá</t>
  </si>
  <si>
    <t>SOUPISKA DRUŽSTVA PRO OP in-line2012</t>
  </si>
  <si>
    <t>SOUPISKA DRUŽSTVA PRO OP in-line 2011</t>
  </si>
  <si>
    <t xml:space="preserve">Bělka </t>
  </si>
  <si>
    <t>Knofliček</t>
  </si>
  <si>
    <t>Mazal</t>
  </si>
  <si>
    <t>Vébr</t>
  </si>
  <si>
    <t>Beneš</t>
  </si>
  <si>
    <t>Andrle</t>
  </si>
  <si>
    <t>Hello Kitty</t>
  </si>
  <si>
    <t>HEL</t>
  </si>
  <si>
    <t xml:space="preserve">Babák </t>
  </si>
  <si>
    <t>Babas.D@seznam.cz</t>
  </si>
  <si>
    <t>Šťovíček</t>
  </si>
  <si>
    <t>micias@seznam.cz</t>
  </si>
  <si>
    <t xml:space="preserve">Narozen </t>
  </si>
  <si>
    <t>Maleček</t>
  </si>
  <si>
    <t>Hausler</t>
  </si>
  <si>
    <t>Matyáš</t>
  </si>
  <si>
    <t>Adler</t>
  </si>
  <si>
    <t>Škorpil</t>
  </si>
  <si>
    <t>Zbyněk</t>
  </si>
  <si>
    <t>KOH</t>
  </si>
  <si>
    <t>Mistr</t>
  </si>
  <si>
    <t>Steinmetz</t>
  </si>
  <si>
    <t>Soukup</t>
  </si>
  <si>
    <t>Lustyk</t>
  </si>
  <si>
    <t>Kmošek</t>
  </si>
  <si>
    <t>Mrštný</t>
  </si>
  <si>
    <t>Jandera</t>
  </si>
  <si>
    <t>m.resler@seznam.cz</t>
  </si>
  <si>
    <t>Šponar</t>
  </si>
  <si>
    <t>Kostůr</t>
  </si>
  <si>
    <t>Matoušek</t>
  </si>
  <si>
    <t>Kohouti</t>
  </si>
  <si>
    <t>Kapři</t>
  </si>
  <si>
    <t>Flyers</t>
  </si>
  <si>
    <t>Čerti</t>
  </si>
  <si>
    <t>Dobel</t>
  </si>
  <si>
    <t>Nuget</t>
  </si>
  <si>
    <t>LOKO</t>
  </si>
  <si>
    <t>Stilmat</t>
  </si>
  <si>
    <t>Panda</t>
  </si>
  <si>
    <t>ZÁPASY</t>
  </si>
  <si>
    <t>VÍTĚZSTVÍ</t>
  </si>
  <si>
    <t>REMÍZY</t>
  </si>
  <si>
    <t>PORÁŽKY</t>
  </si>
  <si>
    <t>SKÓRE</t>
  </si>
  <si>
    <t>BODY</t>
  </si>
  <si>
    <t>POŘADÍ</t>
  </si>
  <si>
    <t>H.Čermná</t>
  </si>
  <si>
    <t>Pan</t>
  </si>
  <si>
    <t>Brejša</t>
  </si>
  <si>
    <t>Vít</t>
  </si>
  <si>
    <t>Vičar</t>
  </si>
  <si>
    <t>Novák</t>
  </si>
  <si>
    <t>ó</t>
  </si>
  <si>
    <t>l</t>
  </si>
  <si>
    <t>y</t>
  </si>
  <si>
    <t>s</t>
  </si>
  <si>
    <t>i</t>
  </si>
  <si>
    <t>t</t>
  </si>
  <si>
    <t>e</t>
  </si>
  <si>
    <t>n</t>
  </si>
  <si>
    <t>c</t>
  </si>
  <si>
    <t>T</t>
  </si>
  <si>
    <t>r</t>
  </si>
  <si>
    <t>Narozen</t>
  </si>
  <si>
    <t>Tým</t>
  </si>
  <si>
    <t>Zá</t>
  </si>
  <si>
    <t>Gó.</t>
  </si>
  <si>
    <t>As.</t>
  </si>
  <si>
    <t>Bo.</t>
  </si>
  <si>
    <t>Tr.</t>
  </si>
  <si>
    <t>Čer</t>
  </si>
  <si>
    <t>golPan</t>
  </si>
  <si>
    <t>LOKO Česká Třebová</t>
  </si>
  <si>
    <t>LOK</t>
  </si>
  <si>
    <t xml:space="preserve">Opravil </t>
  </si>
  <si>
    <t>golKrá</t>
  </si>
  <si>
    <t>Krá</t>
  </si>
  <si>
    <t>Karlík</t>
  </si>
  <si>
    <t>golČer</t>
  </si>
  <si>
    <t>Tichý</t>
  </si>
  <si>
    <t>golSti</t>
  </si>
  <si>
    <t>Konečný</t>
  </si>
  <si>
    <t>Mikuláš</t>
  </si>
  <si>
    <t>Jansa</t>
  </si>
  <si>
    <t>Brunec</t>
  </si>
  <si>
    <t xml:space="preserve">                        Vojta    Šprync       605 351 536</t>
  </si>
  <si>
    <t>Dolní Dobrouč     Martin Kudr      737 688 417</t>
  </si>
  <si>
    <t>Horní Čermná Havel Daniel   731 376 504</t>
  </si>
  <si>
    <t>Štíty                   Doležal Tom     731893402</t>
  </si>
  <si>
    <t>Svitavy                       Karel Nečas            724 532 754</t>
  </si>
  <si>
    <t>Jablonné                         Jaroslav Jironč    mob. 737523153    Jironc.J@seznam.cz</t>
  </si>
  <si>
    <t>Zábřeh                          Matěj  Martin     mob.  736660342      Biker-RS@seznam.cz</t>
  </si>
  <si>
    <t>Bystřec                                                         603903408</t>
  </si>
  <si>
    <t xml:space="preserve">Šumperk                     Václav Kopa PhDr.        608757787            vaclav.kopa@seznam.cz </t>
  </si>
  <si>
    <t>Třebovice                  Jiří  Stolarik               723759642</t>
  </si>
  <si>
    <t>Králíky                        Pavel Kalianko            737966682</t>
  </si>
  <si>
    <t>Letohrad                    Maleček Michal        736616161</t>
  </si>
  <si>
    <t>Bystřec                      Hrdina Libor              737719974 hrdinaorlicko@seznam.cz</t>
  </si>
  <si>
    <t xml:space="preserve">                                Lakota Martin    605 171 471</t>
  </si>
  <si>
    <t>martinlakota@seznam.cz</t>
  </si>
  <si>
    <t>Mauler Jan       605885064</t>
  </si>
  <si>
    <t xml:space="preserve">              Lukáš  Knápek      603 295 632</t>
  </si>
  <si>
    <t>Schwab</t>
  </si>
  <si>
    <t>Nosál</t>
  </si>
  <si>
    <t>průměr</t>
  </si>
  <si>
    <t>Wotawa</t>
  </si>
  <si>
    <t>Horní Čermná  Dostál Ondra  731287715</t>
  </si>
  <si>
    <t>odlož1x</t>
  </si>
  <si>
    <t>Lubomír</t>
  </si>
  <si>
    <t>KRJ</t>
  </si>
  <si>
    <t>Nespěšný</t>
  </si>
  <si>
    <t xml:space="preserve">Boruch </t>
  </si>
  <si>
    <t>Kalianko</t>
  </si>
  <si>
    <t>sk.  A      1.kolo</t>
  </si>
  <si>
    <t>sk.  B      1.kolo</t>
  </si>
  <si>
    <t xml:space="preserve"> TABULKA  OP in-line 2013</t>
  </si>
  <si>
    <t>Rychnov</t>
  </si>
  <si>
    <t>SOUPISKA DRUŽSTVA HC FLYERS IN-LINE 2013</t>
  </si>
  <si>
    <t>DBL</t>
  </si>
  <si>
    <t>Janku</t>
  </si>
  <si>
    <t>janku.jtjstav@seznam.cz</t>
  </si>
  <si>
    <t>davidtichy44@seznam.cz</t>
  </si>
  <si>
    <t>Bednař</t>
  </si>
  <si>
    <t>Mík st.</t>
  </si>
  <si>
    <t>Mareš st.</t>
  </si>
  <si>
    <t xml:space="preserve">Pávek </t>
  </si>
  <si>
    <t>Jose</t>
  </si>
  <si>
    <t>Oranžová</t>
  </si>
  <si>
    <t>KRAJÁNCI Ústí nad Orlicí</t>
  </si>
  <si>
    <t>musilp20seznam.cz</t>
  </si>
  <si>
    <t>Crha</t>
  </si>
  <si>
    <t>Heřmanský</t>
  </si>
  <si>
    <t xml:space="preserve">Schlögl </t>
  </si>
  <si>
    <t>Černá a šedivá</t>
  </si>
  <si>
    <t xml:space="preserve">Šána </t>
  </si>
  <si>
    <t>Doubrava</t>
  </si>
  <si>
    <t>Těšínský</t>
  </si>
  <si>
    <t>SOUPISKA DRUŽSTVA PRO  OP 2013</t>
  </si>
  <si>
    <t>Podhájecký</t>
  </si>
  <si>
    <t>Dvořák</t>
  </si>
  <si>
    <t>SOUPISKA DRUŽSTVA IHC POPELÁŘI LIBCHAVY IN-LINE 2013</t>
  </si>
  <si>
    <t>IHC Popeláři Libchavy</t>
  </si>
  <si>
    <t>Jaravan@seznam.cz</t>
  </si>
  <si>
    <t xml:space="preserve">Stilmat </t>
  </si>
  <si>
    <t>Loko  ČT</t>
  </si>
  <si>
    <t xml:space="preserve">Popeláři </t>
  </si>
  <si>
    <t xml:space="preserve">Kohouti </t>
  </si>
  <si>
    <t>HORNÍ ČERMNÁ</t>
  </si>
  <si>
    <t>SilaKarel@seznamcz</t>
  </si>
  <si>
    <t>Martin.Marsik@eur.awx.com</t>
  </si>
  <si>
    <t xml:space="preserve">Párent </t>
  </si>
  <si>
    <t>Jarda</t>
  </si>
  <si>
    <t>Číp</t>
  </si>
  <si>
    <t>Červenej</t>
  </si>
  <si>
    <t>B</t>
  </si>
  <si>
    <t>Rychnov n.K.</t>
  </si>
  <si>
    <t>Kohouti Č.T.</t>
  </si>
  <si>
    <t>Lokomotiva Č.T.</t>
  </si>
  <si>
    <t>\</t>
  </si>
  <si>
    <t>ne 28.4.   19:00</t>
  </si>
  <si>
    <t>ne 28.4. 15:00</t>
  </si>
  <si>
    <t>ne 28.4. 17:30</t>
  </si>
  <si>
    <t>po 29.4. 19:30</t>
  </si>
  <si>
    <t>po 29.4. 21:00</t>
  </si>
  <si>
    <t>2.kolo 1.liga</t>
  </si>
  <si>
    <t>2.kolo 2.liga</t>
  </si>
  <si>
    <t>3.kolo  IV.liga</t>
  </si>
  <si>
    <t>3.kolo III.liga</t>
  </si>
  <si>
    <t>3.kolo       II.-liga</t>
  </si>
  <si>
    <t>3. kolo       I.  liga</t>
  </si>
  <si>
    <t>OP in line 2013</t>
  </si>
  <si>
    <t>3.čtv</t>
  </si>
  <si>
    <t>Žalio</t>
  </si>
  <si>
    <t>Okleštěk</t>
  </si>
  <si>
    <t>modrá, bílá</t>
  </si>
  <si>
    <t>SOUPISKA DRUŽSTVA PRO OP in-line 2013</t>
  </si>
  <si>
    <t>STILMAT Žamberk 2012</t>
  </si>
  <si>
    <t>NUGET</t>
  </si>
  <si>
    <t>SOUPISKA DRUŽSTVA KOHOUTI IN-LINE 2013</t>
  </si>
  <si>
    <t>KOHOUTI Česká Třebová</t>
  </si>
  <si>
    <t>ondrej,mistr@hrg.cz</t>
  </si>
  <si>
    <t>rumos@seznam.cz</t>
  </si>
  <si>
    <t>Švec</t>
  </si>
  <si>
    <t>Štěpán</t>
  </si>
  <si>
    <t>Kopecký</t>
  </si>
  <si>
    <t>Čejka</t>
  </si>
  <si>
    <t>fialová</t>
  </si>
  <si>
    <t>st 1.5. 15:00</t>
  </si>
  <si>
    <t>st 1.5. 19:00</t>
  </si>
  <si>
    <t>čt 2.5. 19:30</t>
  </si>
  <si>
    <t>čt . 2.5. 21:00</t>
  </si>
  <si>
    <t>pá 3.5. 21:00</t>
  </si>
  <si>
    <t>pá 3.5. 19:30</t>
  </si>
  <si>
    <t>pá 3.5. 18:00</t>
  </si>
  <si>
    <t>so 4.5. 15:00</t>
  </si>
  <si>
    <t>so 4.5. 17:30</t>
  </si>
  <si>
    <t>so 4.5. 19:00</t>
  </si>
  <si>
    <t>ne 5.5. 15:00</t>
  </si>
  <si>
    <t>ne 5.5. 19:00</t>
  </si>
  <si>
    <t>ne 5.5. 17:30</t>
  </si>
  <si>
    <t>po 6.5.  19:30</t>
  </si>
  <si>
    <t>st 8.5. 19:00</t>
  </si>
  <si>
    <t>Juřina</t>
  </si>
  <si>
    <t>Luka</t>
  </si>
  <si>
    <t>Marcel</t>
  </si>
  <si>
    <t>Panda team</t>
  </si>
  <si>
    <t>pan</t>
  </si>
  <si>
    <t>pachl.tomas.9@seznam.cz</t>
  </si>
  <si>
    <t>vitek.brejsa@seznam.cz</t>
  </si>
  <si>
    <t>Mík</t>
  </si>
  <si>
    <t xml:space="preserve">Pachl </t>
  </si>
  <si>
    <t xml:space="preserve">Obst </t>
  </si>
  <si>
    <t>Hrabal</t>
  </si>
  <si>
    <t xml:space="preserve">Nastoupil </t>
  </si>
  <si>
    <t xml:space="preserve">Kollert </t>
  </si>
  <si>
    <t>Břetenář</t>
  </si>
  <si>
    <t>Doležal</t>
  </si>
  <si>
    <t>růžová</t>
  </si>
  <si>
    <t>Hubáček</t>
  </si>
  <si>
    <t>860427</t>
  </si>
  <si>
    <t>Grund</t>
  </si>
  <si>
    <t>930625</t>
  </si>
  <si>
    <t>diblik.tomas@seznam.cz</t>
  </si>
  <si>
    <t>DOB</t>
  </si>
  <si>
    <t xml:space="preserve">Toman </t>
  </si>
  <si>
    <t>golKraj</t>
  </si>
  <si>
    <t>Pávek</t>
  </si>
  <si>
    <t>golDob</t>
  </si>
  <si>
    <t>F</t>
  </si>
  <si>
    <t xml:space="preserve">Kopečný </t>
  </si>
  <si>
    <t>Preisler</t>
  </si>
  <si>
    <t>Lok</t>
  </si>
  <si>
    <t>golLok</t>
  </si>
  <si>
    <t>Rych</t>
  </si>
  <si>
    <t xml:space="preserve">Horák </t>
  </si>
  <si>
    <t>Rucker</t>
  </si>
  <si>
    <t>Dan</t>
  </si>
  <si>
    <t>Horák</t>
  </si>
  <si>
    <t>Forman</t>
  </si>
  <si>
    <t>Bezouška</t>
  </si>
  <si>
    <t>Šťastný</t>
  </si>
  <si>
    <t>Lang</t>
  </si>
  <si>
    <t>Pokorný</t>
  </si>
  <si>
    <t>golRych</t>
  </si>
  <si>
    <t>74</t>
  </si>
  <si>
    <t>75</t>
  </si>
  <si>
    <t>88</t>
  </si>
  <si>
    <t>golHel</t>
  </si>
  <si>
    <t>Webr</t>
  </si>
  <si>
    <t>golFly</t>
  </si>
  <si>
    <t>Dušek</t>
  </si>
  <si>
    <t>850207</t>
  </si>
  <si>
    <t>Michal ml.</t>
  </si>
  <si>
    <t>Rybka</t>
  </si>
  <si>
    <t>golKOH</t>
  </si>
  <si>
    <t>Petrásek</t>
  </si>
  <si>
    <t>golPop</t>
  </si>
  <si>
    <t>Krejčí - ()</t>
  </si>
  <si>
    <t>Mareš-()</t>
  </si>
  <si>
    <t>Zářecký</t>
  </si>
  <si>
    <t>pá 10.5. 19:30</t>
  </si>
  <si>
    <t>Axman</t>
  </si>
  <si>
    <t>Radim</t>
  </si>
  <si>
    <t>Nug</t>
  </si>
  <si>
    <t>golNug</t>
  </si>
  <si>
    <t>čt 9.5.  19:30</t>
  </si>
  <si>
    <t>čt 9.5. 21:00</t>
  </si>
  <si>
    <t>pá 10.5. 21:00</t>
  </si>
  <si>
    <t>pá 10.5. 18:00</t>
  </si>
  <si>
    <t>so 11.5.  15:00</t>
  </si>
  <si>
    <t>so 11.5.  17:30</t>
  </si>
  <si>
    <t>ne 12.5.  15:00</t>
  </si>
  <si>
    <t>ne 12.5. 17:30</t>
  </si>
  <si>
    <t>ne 12.5. 19:00</t>
  </si>
  <si>
    <t>ne 12.5. 20:30</t>
  </si>
  <si>
    <t>po 13.5.  20:00</t>
  </si>
  <si>
    <t>ne 19.5. 19:00</t>
  </si>
  <si>
    <t>čt 16.5. 21:00</t>
  </si>
  <si>
    <t>František</t>
  </si>
  <si>
    <t>Vyprachtický</t>
  </si>
  <si>
    <t>pá 17.5. 20:30</t>
  </si>
  <si>
    <t>ne 19.5. 17:30</t>
  </si>
  <si>
    <t>ne 19.5. 15:00</t>
  </si>
  <si>
    <t>so 25.5. 17:30</t>
  </si>
  <si>
    <t>ne 19.5. 13:30</t>
  </si>
  <si>
    <t>čt 23.5. 19:30</t>
  </si>
  <si>
    <t>so 18.5. 17:30</t>
  </si>
  <si>
    <t>st 15.5. 20:00</t>
  </si>
  <si>
    <t>čt 16.5 19:30</t>
  </si>
  <si>
    <t xml:space="preserve">Hrdina </t>
  </si>
  <si>
    <t>golPar</t>
  </si>
  <si>
    <t>Šparlinek</t>
  </si>
  <si>
    <t xml:space="preserve">Strouhal </t>
  </si>
  <si>
    <t>Stránský</t>
  </si>
  <si>
    <t>pá 17.5. 19:00</t>
  </si>
  <si>
    <t>pá 24.5. 19:00</t>
  </si>
  <si>
    <t>st 22.5.  20:00</t>
  </si>
  <si>
    <t>po 20.5. 20:00</t>
  </si>
  <si>
    <t>pá 24.5. 17:30</t>
  </si>
  <si>
    <t>Havelka</t>
  </si>
  <si>
    <t>Minář</t>
  </si>
  <si>
    <t xml:space="preserve">Morávek </t>
  </si>
  <si>
    <t>770116</t>
  </si>
  <si>
    <t>Zářecký  ml</t>
  </si>
  <si>
    <t>ne 5.5. 13:30</t>
  </si>
  <si>
    <t>???</t>
  </si>
  <si>
    <t>golKap</t>
  </si>
  <si>
    <t>Hče</t>
  </si>
  <si>
    <t>golHČe</t>
  </si>
  <si>
    <t>H.</t>
  </si>
  <si>
    <t>??</t>
  </si>
  <si>
    <t>Weintritt</t>
  </si>
  <si>
    <t>HČe</t>
  </si>
  <si>
    <t>Jurka</t>
  </si>
  <si>
    <t>radek</t>
  </si>
  <si>
    <t>golKoh</t>
  </si>
  <si>
    <t>st 8.5. 20:30.</t>
  </si>
  <si>
    <t>Moravec</t>
  </si>
  <si>
    <t>Roytl</t>
  </si>
  <si>
    <t>Rubeš</t>
  </si>
  <si>
    <t>Přemysl</t>
  </si>
  <si>
    <t>Kraj</t>
  </si>
  <si>
    <t>H</t>
  </si>
  <si>
    <t>HLok</t>
  </si>
  <si>
    <t>Pácal</t>
  </si>
  <si>
    <t>820912</t>
  </si>
  <si>
    <t>Leoš</t>
  </si>
  <si>
    <t>Strouhal</t>
  </si>
  <si>
    <t>H.Kitty</t>
  </si>
  <si>
    <t>Kačerovský</t>
  </si>
  <si>
    <t>Morong</t>
  </si>
  <si>
    <t>92</t>
  </si>
  <si>
    <t>so 25.5. 15:00</t>
  </si>
  <si>
    <t>Petr  st</t>
  </si>
  <si>
    <t>Hpan</t>
  </si>
  <si>
    <t xml:space="preserve">H </t>
  </si>
  <si>
    <t xml:space="preserve">Mifek </t>
  </si>
  <si>
    <t>Hkraj</t>
  </si>
  <si>
    <t>út 21.5. 20:15 !!</t>
  </si>
  <si>
    <t>ne 26.5. 17:30</t>
  </si>
  <si>
    <t>ne 26.5. 15:00</t>
  </si>
  <si>
    <t>ne 26.5. 19:00</t>
  </si>
  <si>
    <t>José</t>
  </si>
  <si>
    <t>Schmeiser</t>
  </si>
  <si>
    <t>Tadeáš</t>
  </si>
  <si>
    <t>Mík   st</t>
  </si>
  <si>
    <t>Hnug</t>
  </si>
  <si>
    <t xml:space="preserve">ne 19.5. 20:30 </t>
  </si>
  <si>
    <t>Chudý</t>
  </si>
  <si>
    <t>912802</t>
  </si>
  <si>
    <t>Kalousek</t>
  </si>
  <si>
    <t>Stanislav</t>
  </si>
  <si>
    <t>HKraj</t>
  </si>
  <si>
    <t>bez golmana</t>
  </si>
  <si>
    <t>čt 30.5.   19:30</t>
  </si>
  <si>
    <t>st 29.5. 20:00</t>
  </si>
  <si>
    <t xml:space="preserve"> Zábřeh      Miroslav Müller                 739529819</t>
  </si>
  <si>
    <t>Těchonín               Wotawa Dan              nové-608704231</t>
  </si>
  <si>
    <t xml:space="preserve">            Tom          Schmeieser 773268357,  736 449 273</t>
  </si>
  <si>
    <r>
      <t xml:space="preserve">Ostrov            </t>
    </r>
    <r>
      <rPr>
        <b/>
        <sz val="11"/>
        <rFont val="Arial Black"/>
        <family val="2"/>
      </rPr>
      <t>Tomáš   Strouhal    736 279 431</t>
    </r>
  </si>
  <si>
    <r>
      <t xml:space="preserve">Rudoltice      </t>
    </r>
    <r>
      <rPr>
        <b/>
        <sz val="11"/>
        <rFont val="Arial Black"/>
        <family val="2"/>
      </rPr>
      <t>Martin   Volf          777 241 100</t>
    </r>
  </si>
  <si>
    <r>
      <t xml:space="preserve">Čermná            </t>
    </r>
    <r>
      <rPr>
        <b/>
        <sz val="11"/>
        <rFont val="Arial Black"/>
        <family val="2"/>
      </rPr>
      <t>David  Rebhán      603 308 309</t>
    </r>
  </si>
  <si>
    <r>
      <t xml:space="preserve">Žamberk                    </t>
    </r>
    <r>
      <rPr>
        <b/>
        <sz val="11"/>
        <rFont val="Arial Black"/>
        <family val="2"/>
      </rPr>
      <t>René  Toman              777898927</t>
    </r>
  </si>
  <si>
    <r>
      <t xml:space="preserve">Ústí                            </t>
    </r>
    <r>
      <rPr>
        <b/>
        <sz val="11"/>
        <rFont val="Arial Black"/>
        <family val="2"/>
      </rPr>
      <t>Martin  Weis               737174944  (</t>
    </r>
    <r>
      <rPr>
        <sz val="11"/>
        <rFont val="Arial Black"/>
        <family val="2"/>
      </rPr>
      <t>777241100)</t>
    </r>
  </si>
  <si>
    <r>
      <t xml:space="preserve">Ústí                            </t>
    </r>
    <r>
      <rPr>
        <b/>
        <sz val="11"/>
        <rFont val="Arial Black"/>
        <family val="2"/>
      </rPr>
      <t>Standa   Kalous       731101696</t>
    </r>
  </si>
  <si>
    <r>
      <t xml:space="preserve"> Libchavy                 </t>
    </r>
    <r>
      <rPr>
        <b/>
        <sz val="11"/>
        <rFont val="Arial Black"/>
        <family val="2"/>
      </rPr>
      <t>Stárek  David               606 199 063</t>
    </r>
    <r>
      <rPr>
        <sz val="11"/>
        <rFont val="Arial Black"/>
        <family val="2"/>
      </rPr>
      <t xml:space="preserve">                                       </t>
    </r>
  </si>
  <si>
    <t>ČT   Kropáček  Pavel    739572250</t>
  </si>
  <si>
    <t>Mistrovice         Šparlinek  Michal         739 690 071</t>
  </si>
  <si>
    <t>H.Čermná         Faltus Pavel 775797984</t>
  </si>
  <si>
    <t xml:space="preserve">              M. Heger              736264454</t>
  </si>
  <si>
    <t xml:space="preserve">                Šťovíček Michal                     777941616</t>
  </si>
  <si>
    <t xml:space="preserve">              Zítek  Martin          606550273</t>
  </si>
  <si>
    <t>Heřmanice         Andrla Josef   607905175</t>
  </si>
  <si>
    <t>…Špinler  Jan   605883064</t>
  </si>
  <si>
    <t xml:space="preserve">         Opravil Martin 736224332</t>
  </si>
  <si>
    <t>čt 30.5.  21:00</t>
  </si>
  <si>
    <t>pá 31.5. 17:30</t>
  </si>
  <si>
    <t>pá 31.5. 19:00</t>
  </si>
  <si>
    <t>LOKO  Č.T.</t>
  </si>
  <si>
    <t>Hdob</t>
  </si>
  <si>
    <t>Pdob</t>
  </si>
  <si>
    <t>Pčer</t>
  </si>
  <si>
    <t>pá 31.5. 20:30</t>
  </si>
  <si>
    <t xml:space="preserve"> Popeláři</t>
  </si>
  <si>
    <t>ne 2.6.   15:00</t>
  </si>
  <si>
    <t>ne 2.6. 19:00</t>
  </si>
  <si>
    <t>Pard.</t>
  </si>
  <si>
    <t>Loko</t>
  </si>
  <si>
    <t>po 3.6.   20:00</t>
  </si>
  <si>
    <t>út  4.6.  20:30</t>
  </si>
  <si>
    <t>st 5.6.  20:00</t>
  </si>
  <si>
    <t>Hvězda</t>
  </si>
  <si>
    <t>čt  6.6.   18:30</t>
  </si>
  <si>
    <t>čt 6.6.    20:00</t>
  </si>
  <si>
    <t>ne 16.6.  19:00</t>
  </si>
  <si>
    <t>po 10.6.  20:00</t>
  </si>
  <si>
    <t>čt 13.6.  20:30</t>
  </si>
  <si>
    <t>út 11.6.  20:30</t>
  </si>
  <si>
    <t>čt. 13.6.   19:00</t>
  </si>
  <si>
    <t>st 13:00  20:00</t>
  </si>
  <si>
    <t>čt  13.6.  17:30</t>
  </si>
  <si>
    <t>ne 2.6.  17:30</t>
  </si>
  <si>
    <t>út 4.6.  17:30</t>
  </si>
  <si>
    <t>pá 14.6. 19:00</t>
  </si>
  <si>
    <t>pá 14.6. 20:30</t>
  </si>
  <si>
    <t>ne 16.6.  17:30</t>
  </si>
  <si>
    <t>st 19.6. 20:00</t>
  </si>
  <si>
    <t>ne 23.6. 19:00</t>
  </si>
  <si>
    <t>ne 30.6.  20:30</t>
  </si>
  <si>
    <t>so 15.6. 17:30</t>
  </si>
  <si>
    <t>so 15.6.  19:00</t>
  </si>
  <si>
    <t>ne 16.6.  13:30</t>
  </si>
  <si>
    <t>po 17.6. 20:00</t>
  </si>
  <si>
    <t>ne 2.6.  13:30</t>
  </si>
  <si>
    <t xml:space="preserve">po 27.5.  20:30 </t>
  </si>
  <si>
    <t xml:space="preserve">út 28.5. 17:30 </t>
  </si>
  <si>
    <t xml:space="preserve">út 28.5. 20:30 </t>
  </si>
  <si>
    <t>ne 2.6.  20:30</t>
  </si>
  <si>
    <t>pá 21.6.  19:00</t>
  </si>
  <si>
    <t>ne 23.6. 17:30</t>
  </si>
  <si>
    <t>ne 30.6.  17:30</t>
  </si>
  <si>
    <t>čt 20.6, 19:00</t>
  </si>
  <si>
    <t>út 18.6.  20:30</t>
  </si>
  <si>
    <t>pá 21.6. 20:30</t>
  </si>
  <si>
    <t>ne 23.6.  20:30</t>
  </si>
  <si>
    <t>čt 27.6.  19:00</t>
  </si>
  <si>
    <t>pá 28.6. 19:00</t>
  </si>
  <si>
    <t>po 24.6. 20:00</t>
  </si>
  <si>
    <t>čt 27.6. 20:30</t>
  </si>
  <si>
    <t>ne 23.6. 15:00</t>
  </si>
  <si>
    <t>út 25.6. 20:30</t>
  </si>
  <si>
    <t>ne 30.6. 15:00</t>
  </si>
  <si>
    <t>ne 30.6.  19:00</t>
  </si>
  <si>
    <t>st 26.6. 20:00</t>
  </si>
  <si>
    <t>pá 28.6.  20:30</t>
  </si>
  <si>
    <t>čt 27.6.  17:30</t>
  </si>
  <si>
    <t>Kraj.</t>
  </si>
  <si>
    <t>H.Čer.</t>
  </si>
  <si>
    <t>Par</t>
  </si>
  <si>
    <t>Hpar</t>
  </si>
  <si>
    <t>Řezníček</t>
  </si>
  <si>
    <t>Dalibor</t>
  </si>
  <si>
    <t>PPan</t>
  </si>
  <si>
    <t>Ppan</t>
  </si>
  <si>
    <t>Hfly</t>
  </si>
  <si>
    <t>Body</t>
  </si>
  <si>
    <t>HČer</t>
  </si>
  <si>
    <t>Vebr</t>
  </si>
  <si>
    <t>Zeman</t>
  </si>
  <si>
    <t>Žerníček</t>
  </si>
  <si>
    <t xml:space="preserve">Koutský </t>
  </si>
  <si>
    <t>Domácí</t>
  </si>
  <si>
    <t>Lesák</t>
  </si>
  <si>
    <t>Eduard</t>
  </si>
  <si>
    <t>Lakota</t>
  </si>
  <si>
    <t>kont</t>
  </si>
  <si>
    <t>Mareš  st</t>
  </si>
  <si>
    <t>Mareš st</t>
  </si>
  <si>
    <t>gólů</t>
  </si>
  <si>
    <t>celk</t>
  </si>
  <si>
    <t>Šulc</t>
  </si>
  <si>
    <t>Hhel</t>
  </si>
  <si>
    <t>PLOK</t>
  </si>
  <si>
    <r>
      <t xml:space="preserve">Lanškroun        </t>
    </r>
    <r>
      <rPr>
        <b/>
        <sz val="11"/>
        <rFont val="Arial Black"/>
        <family val="2"/>
      </rPr>
      <t>Josef      Pávek     605 843 701-pro zranění letní sezonu skončil !....-nevolat</t>
    </r>
  </si>
  <si>
    <t>4Čt</t>
  </si>
  <si>
    <t>bez gol</t>
  </si>
  <si>
    <t>Horní Čermná</t>
  </si>
  <si>
    <t>II</t>
  </si>
  <si>
    <t>III</t>
  </si>
  <si>
    <t>IV</t>
  </si>
  <si>
    <t>I</t>
  </si>
  <si>
    <t>H. Kitty</t>
  </si>
  <si>
    <t>po 1.7.  19:00</t>
  </si>
  <si>
    <t>út 2.7.  20:30</t>
  </si>
  <si>
    <t>čt 4.7.  19:00</t>
  </si>
  <si>
    <t>čt 4.7. 20:30</t>
  </si>
  <si>
    <t>čt 4.7. 17:30</t>
  </si>
  <si>
    <t>po 8.7. 20:30</t>
  </si>
  <si>
    <t>Hostující brankáři :</t>
  </si>
  <si>
    <t xml:space="preserve"> Nuget</t>
  </si>
  <si>
    <t>st 10.7. 20:00</t>
  </si>
  <si>
    <t>út  9.7.  20:30</t>
  </si>
  <si>
    <t>čt 11.7. 20:30</t>
  </si>
  <si>
    <t>čt 11.7. 19:00</t>
  </si>
  <si>
    <t>čt 11.7.  17:30</t>
  </si>
  <si>
    <t>pá 12.7.  18:00</t>
  </si>
  <si>
    <t>ne 14.7.  17:30</t>
  </si>
  <si>
    <t>ne 14.7.  19:00</t>
  </si>
  <si>
    <t>ne 14.7, 20:30</t>
  </si>
  <si>
    <t>ne 14.7. 15:00</t>
  </si>
  <si>
    <t>pá 12.7. 19:30</t>
  </si>
  <si>
    <t>ne 14.7. 13:30</t>
  </si>
  <si>
    <t>po 15.7.  19:00</t>
  </si>
  <si>
    <t>po 15.7. 20:30</t>
  </si>
  <si>
    <t>út 16.7. 20:30</t>
  </si>
  <si>
    <t>st 17.7. 20:00</t>
  </si>
  <si>
    <t>golhKi</t>
  </si>
  <si>
    <t xml:space="preserve"> Krajánci</t>
  </si>
  <si>
    <t xml:space="preserve"> Kohouti</t>
  </si>
  <si>
    <t>předání pohárů</t>
  </si>
  <si>
    <t xml:space="preserve">turnaj </t>
  </si>
  <si>
    <t>Mach</t>
  </si>
  <si>
    <t xml:space="preserve">Krejčí </t>
  </si>
  <si>
    <t>Hkap</t>
  </si>
  <si>
    <t xml:space="preserve">Kapři </t>
  </si>
  <si>
    <t xml:space="preserve"> Králíky</t>
  </si>
  <si>
    <t>čt 18.7.  19:00</t>
  </si>
  <si>
    <t>čt 18.7. 20:30</t>
  </si>
  <si>
    <t>bezgol</t>
  </si>
  <si>
    <t>Hkrá</t>
  </si>
  <si>
    <t>Kraitl</t>
  </si>
  <si>
    <t>Víša</t>
  </si>
  <si>
    <t>Juhás</t>
  </si>
  <si>
    <t>so 20.7. od 14 hod</t>
  </si>
  <si>
    <t>čt 18.7.  17:30</t>
  </si>
  <si>
    <t>HPar</t>
  </si>
  <si>
    <t>Hpop</t>
  </si>
  <si>
    <t>Kolář</t>
  </si>
  <si>
    <t>Martim</t>
  </si>
  <si>
    <t>Pop</t>
  </si>
  <si>
    <r>
      <t xml:space="preserve">ČT                          </t>
    </r>
    <r>
      <rPr>
        <b/>
        <sz val="11"/>
        <rFont val="Arial Black"/>
        <family val="2"/>
      </rPr>
      <t xml:space="preserve">Švec Kamil    777144107    </t>
    </r>
    <r>
      <rPr>
        <b/>
        <sz val="11"/>
        <color indexed="10"/>
        <rFont val="Arial Black"/>
        <family val="2"/>
      </rPr>
      <t xml:space="preserve"> hledá angažmá na LHL 13/14</t>
    </r>
  </si>
  <si>
    <t>Váně</t>
  </si>
  <si>
    <t>HHel</t>
  </si>
  <si>
    <t>660328</t>
  </si>
  <si>
    <t>690622</t>
  </si>
  <si>
    <t>880519</t>
  </si>
  <si>
    <t>650416</t>
  </si>
  <si>
    <t>911106</t>
  </si>
  <si>
    <t>Hrych</t>
  </si>
  <si>
    <t>HNug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</si>
</sst>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-405]d\.\ mmmm\ yyyy"/>
    <numFmt numFmtId="170" formatCode="000,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64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6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9"/>
      <color indexed="8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E"/>
      <family val="2"/>
    </font>
    <font>
      <sz val="9"/>
      <name val="Arial"/>
      <family val="2"/>
    </font>
    <font>
      <sz val="10"/>
      <color indexed="8"/>
      <name val="Arial CE"/>
      <family val="0"/>
    </font>
    <font>
      <b/>
      <i/>
      <sz val="8"/>
      <color indexed="14"/>
      <name val="Arial CE"/>
      <family val="2"/>
    </font>
    <font>
      <sz val="8"/>
      <color indexed="14"/>
      <name val="Arial CE"/>
      <family val="2"/>
    </font>
    <font>
      <b/>
      <i/>
      <sz val="9"/>
      <color indexed="14"/>
      <name val="Arial CE"/>
      <family val="2"/>
    </font>
    <font>
      <b/>
      <i/>
      <sz val="7"/>
      <color indexed="14"/>
      <name val="Arial CE"/>
      <family val="2"/>
    </font>
    <font>
      <b/>
      <sz val="9"/>
      <color indexed="8"/>
      <name val="Arial CE"/>
      <family val="2"/>
    </font>
    <font>
      <sz val="9"/>
      <color indexed="12"/>
      <name val="Arial CE"/>
      <family val="2"/>
    </font>
    <font>
      <b/>
      <i/>
      <sz val="9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i/>
      <sz val="9"/>
      <name val="Arial CE"/>
      <family val="2"/>
    </font>
    <font>
      <b/>
      <u val="single"/>
      <sz val="10"/>
      <color indexed="12"/>
      <name val="Arial CE"/>
      <family val="0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7"/>
      <name val="Arial CE"/>
      <family val="0"/>
    </font>
    <font>
      <b/>
      <sz val="11"/>
      <color indexed="10"/>
      <name val="Arial Black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0"/>
    </font>
    <font>
      <b/>
      <i/>
      <sz val="8"/>
      <color indexed="8"/>
      <name val="Arial CE"/>
      <family val="0"/>
    </font>
    <font>
      <b/>
      <sz val="8"/>
      <color indexed="8"/>
      <name val="Arial CE"/>
      <family val="0"/>
    </font>
    <font>
      <b/>
      <u val="single"/>
      <sz val="9"/>
      <color indexed="8"/>
      <name val="Arial CE"/>
      <family val="0"/>
    </font>
    <font>
      <b/>
      <i/>
      <u val="single"/>
      <sz val="8"/>
      <color indexed="8"/>
      <name val="Arial CE"/>
      <family val="0"/>
    </font>
    <font>
      <b/>
      <u val="single"/>
      <sz val="8"/>
      <color indexed="8"/>
      <name val="Arial CE"/>
      <family val="0"/>
    </font>
    <font>
      <b/>
      <u val="single"/>
      <sz val="10"/>
      <color indexed="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3" fillId="15" borderId="0" applyNumberFormat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5" fillId="3" borderId="0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11" fillId="17" borderId="0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3" fillId="4" borderId="0" applyNumberFormat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0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1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22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14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  <xf numFmtId="0" fontId="3" fillId="23" borderId="0" applyNumberFormat="0" applyAlignment="0" applyProtection="0"/>
  </cellStyleXfs>
  <cellXfs count="9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19" xfId="0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NumberFormat="1" applyFont="1" applyFill="1" applyBorder="1" applyAlignment="1" applyProtection="1">
      <alignment/>
      <protection/>
    </xf>
    <xf numFmtId="0" fontId="27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textRotation="90" wrapText="1"/>
    </xf>
    <xf numFmtId="0" fontId="0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26" fillId="0" borderId="25" xfId="0" applyFont="1" applyBorder="1" applyAlignment="1">
      <alignment/>
    </xf>
    <xf numFmtId="0" fontId="3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14" fontId="34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186">
      <alignment/>
      <protection/>
    </xf>
    <xf numFmtId="0" fontId="0" fillId="0" borderId="0" xfId="186" applyBorder="1" applyAlignment="1">
      <alignment/>
      <protection/>
    </xf>
    <xf numFmtId="0" fontId="24" fillId="0" borderId="0" xfId="186" applyFont="1">
      <alignment/>
      <protection/>
    </xf>
    <xf numFmtId="0" fontId="25" fillId="0" borderId="42" xfId="186" applyFont="1" applyBorder="1">
      <alignment/>
      <protection/>
    </xf>
    <xf numFmtId="0" fontId="0" fillId="0" borderId="43" xfId="186" applyBorder="1">
      <alignment/>
      <protection/>
    </xf>
    <xf numFmtId="0" fontId="0" fillId="0" borderId="0" xfId="186" applyBorder="1">
      <alignment/>
      <protection/>
    </xf>
    <xf numFmtId="0" fontId="30" fillId="0" borderId="44" xfId="186" applyFont="1" applyBorder="1" applyAlignment="1">
      <alignment/>
      <protection/>
    </xf>
    <xf numFmtId="0" fontId="30" fillId="0" borderId="0" xfId="186" applyFont="1" applyAlignment="1">
      <alignment/>
      <protection/>
    </xf>
    <xf numFmtId="0" fontId="25" fillId="0" borderId="45" xfId="186" applyFont="1" applyBorder="1">
      <alignment/>
      <protection/>
    </xf>
    <xf numFmtId="0" fontId="27" fillId="0" borderId="42" xfId="186" applyFont="1" applyBorder="1">
      <alignment/>
      <protection/>
    </xf>
    <xf numFmtId="0" fontId="26" fillId="0" borderId="0" xfId="186" applyFont="1" applyBorder="1" applyAlignment="1">
      <alignment horizontal="center" textRotation="90" wrapText="1"/>
      <protection/>
    </xf>
    <xf numFmtId="0" fontId="26" fillId="0" borderId="46" xfId="186" applyFont="1" applyBorder="1">
      <alignment/>
      <protection/>
    </xf>
    <xf numFmtId="0" fontId="26" fillId="0" borderId="47" xfId="186" applyFont="1" applyBorder="1">
      <alignment/>
      <protection/>
    </xf>
    <xf numFmtId="0" fontId="0" fillId="0" borderId="47" xfId="186" applyBorder="1" applyAlignment="1">
      <alignment horizontal="center"/>
      <protection/>
    </xf>
    <xf numFmtId="0" fontId="24" fillId="0" borderId="47" xfId="186" applyFont="1" applyBorder="1" applyAlignment="1">
      <alignment horizontal="center"/>
      <protection/>
    </xf>
    <xf numFmtId="0" fontId="0" fillId="0" borderId="48" xfId="186" applyBorder="1" applyAlignment="1">
      <alignment horizontal="center"/>
      <protection/>
    </xf>
    <xf numFmtId="0" fontId="26" fillId="0" borderId="49" xfId="186" applyFont="1" applyBorder="1">
      <alignment/>
      <protection/>
    </xf>
    <xf numFmtId="0" fontId="26" fillId="0" borderId="43" xfId="186" applyFont="1" applyBorder="1">
      <alignment/>
      <protection/>
    </xf>
    <xf numFmtId="0" fontId="0" fillId="0" borderId="43" xfId="186" applyBorder="1" applyAlignment="1">
      <alignment horizontal="center"/>
      <protection/>
    </xf>
    <xf numFmtId="0" fontId="0" fillId="0" borderId="50" xfId="186" applyBorder="1" applyAlignment="1">
      <alignment horizontal="center"/>
      <protection/>
    </xf>
    <xf numFmtId="0" fontId="27" fillId="0" borderId="51" xfId="186" applyFont="1" applyBorder="1" applyAlignment="1">
      <alignment/>
      <protection/>
    </xf>
    <xf numFmtId="0" fontId="27" fillId="0" borderId="52" xfId="186" applyFont="1" applyBorder="1">
      <alignment/>
      <protection/>
    </xf>
    <xf numFmtId="0" fontId="32" fillId="0" borderId="0" xfId="186" applyFont="1" applyFill="1" applyBorder="1">
      <alignment/>
      <protection/>
    </xf>
    <xf numFmtId="0" fontId="26" fillId="0" borderId="46" xfId="186" applyFont="1" applyBorder="1" applyAlignment="1">
      <alignment/>
      <protection/>
    </xf>
    <xf numFmtId="0" fontId="26" fillId="0" borderId="47" xfId="186" applyFont="1" applyBorder="1" applyAlignment="1">
      <alignment/>
      <protection/>
    </xf>
    <xf numFmtId="0" fontId="26" fillId="0" borderId="48" xfId="186" applyFont="1" applyBorder="1">
      <alignment/>
      <protection/>
    </xf>
    <xf numFmtId="0" fontId="26" fillId="0" borderId="49" xfId="186" applyFont="1" applyBorder="1" applyAlignment="1">
      <alignment/>
      <protection/>
    </xf>
    <xf numFmtId="0" fontId="26" fillId="0" borderId="43" xfId="186" applyFont="1" applyBorder="1" applyAlignment="1">
      <alignment/>
      <protection/>
    </xf>
    <xf numFmtId="0" fontId="26" fillId="0" borderId="50" xfId="186" applyFont="1" applyBorder="1">
      <alignment/>
      <protection/>
    </xf>
    <xf numFmtId="0" fontId="29" fillId="24" borderId="0" xfId="186" applyFont="1" applyFill="1">
      <alignment/>
      <protection/>
    </xf>
    <xf numFmtId="0" fontId="0" fillId="24" borderId="0" xfId="186" applyFill="1">
      <alignment/>
      <protection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0" borderId="19" xfId="167" applyFont="1" applyBorder="1" applyAlignment="1">
      <alignment horizontal="left"/>
      <protection/>
    </xf>
    <xf numFmtId="0" fontId="26" fillId="0" borderId="53" xfId="167" applyFont="1" applyBorder="1" applyAlignment="1">
      <alignment horizontal="left"/>
      <protection/>
    </xf>
    <xf numFmtId="0" fontId="26" fillId="0" borderId="19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112" applyNumberForma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37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4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0" xfId="167" applyFont="1" applyBorder="1" applyAlignment="1">
      <alignment horizontal="left"/>
      <protection/>
    </xf>
    <xf numFmtId="0" fontId="26" fillId="0" borderId="54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19" xfId="0" applyFont="1" applyBorder="1" applyAlignment="1">
      <alignment horizontal="right"/>
    </xf>
    <xf numFmtId="0" fontId="39" fillId="0" borderId="19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0" fillId="0" borderId="23" xfId="167" applyBorder="1" applyAlignment="1">
      <alignment/>
      <protection/>
    </xf>
    <xf numFmtId="0" fontId="0" fillId="0" borderId="47" xfId="167" applyFont="1" applyBorder="1" applyAlignment="1">
      <alignment horizontal="right"/>
      <protection/>
    </xf>
    <xf numFmtId="0" fontId="28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9" fontId="26" fillId="0" borderId="19" xfId="0" applyNumberFormat="1" applyFont="1" applyBorder="1" applyAlignment="1">
      <alignment horizontal="right"/>
    </xf>
    <xf numFmtId="0" fontId="26" fillId="0" borderId="55" xfId="0" applyFont="1" applyFill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43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1" fontId="28" fillId="0" borderId="47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2" fillId="0" borderId="57" xfId="0" applyFont="1" applyBorder="1" applyAlignment="1">
      <alignment/>
    </xf>
    <xf numFmtId="0" fontId="26" fillId="0" borderId="58" xfId="0" applyFont="1" applyBorder="1" applyAlignment="1">
      <alignment horizontal="left"/>
    </xf>
    <xf numFmtId="0" fontId="26" fillId="0" borderId="58" xfId="0" applyFont="1" applyBorder="1" applyAlignment="1">
      <alignment/>
    </xf>
    <xf numFmtId="0" fontId="26" fillId="0" borderId="57" xfId="0" applyFont="1" applyBorder="1" applyAlignment="1">
      <alignment horizontal="right"/>
    </xf>
    <xf numFmtId="0" fontId="26" fillId="0" borderId="57" xfId="0" applyFont="1" applyBorder="1" applyAlignment="1">
      <alignment horizontal="center"/>
    </xf>
    <xf numFmtId="0" fontId="26" fillId="0" borderId="57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0" fillId="0" borderId="47" xfId="167" applyBorder="1" applyAlignment="1">
      <alignment/>
      <protection/>
    </xf>
    <xf numFmtId="0" fontId="0" fillId="0" borderId="0" xfId="167" applyBorder="1" applyAlignment="1">
      <alignment/>
      <protection/>
    </xf>
    <xf numFmtId="0" fontId="0" fillId="0" borderId="59" xfId="167" applyBorder="1" applyAlignment="1">
      <alignment/>
      <protection/>
    </xf>
    <xf numFmtId="49" fontId="26" fillId="0" borderId="60" xfId="0" applyNumberFormat="1" applyFont="1" applyBorder="1" applyAlignment="1">
      <alignment horizontal="right"/>
    </xf>
    <xf numFmtId="0" fontId="44" fillId="0" borderId="19" xfId="0" applyFont="1" applyFill="1" applyBorder="1" applyAlignment="1">
      <alignment horizontal="center"/>
    </xf>
    <xf numFmtId="0" fontId="0" fillId="0" borderId="0" xfId="167" applyFont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center"/>
    </xf>
    <xf numFmtId="0" fontId="26" fillId="0" borderId="60" xfId="0" applyFont="1" applyBorder="1" applyAlignment="1">
      <alignment horizontal="left" vertical="top" wrapText="1"/>
    </xf>
    <xf numFmtId="0" fontId="26" fillId="0" borderId="47" xfId="186" applyFont="1" applyBorder="1">
      <alignment/>
      <protection/>
    </xf>
    <xf numFmtId="0" fontId="26" fillId="0" borderId="47" xfId="186" applyNumberFormat="1" applyFont="1" applyBorder="1" applyAlignment="1">
      <alignment horizontal="right"/>
      <protection/>
    </xf>
    <xf numFmtId="0" fontId="22" fillId="0" borderId="33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4" fillId="0" borderId="0" xfId="0" applyFont="1" applyAlignment="1">
      <alignment/>
    </xf>
    <xf numFmtId="0" fontId="26" fillId="0" borderId="19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39" fillId="0" borderId="19" xfId="0" applyNumberFormat="1" applyFont="1" applyBorder="1" applyAlignment="1">
      <alignment horizontal="center"/>
    </xf>
    <xf numFmtId="168" fontId="28" fillId="0" borderId="19" xfId="0" applyNumberFormat="1" applyFont="1" applyBorder="1" applyAlignment="1">
      <alignment horizontal="center"/>
    </xf>
    <xf numFmtId="168" fontId="28" fillId="0" borderId="61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6" fillId="0" borderId="0" xfId="0" applyFont="1" applyBorder="1" applyAlignment="1">
      <alignment/>
    </xf>
    <xf numFmtId="170" fontId="47" fillId="0" borderId="55" xfId="0" applyNumberFormat="1" applyFont="1" applyBorder="1" applyAlignment="1">
      <alignment horizontal="center" textRotation="90"/>
    </xf>
    <xf numFmtId="170" fontId="47" fillId="0" borderId="19" xfId="0" applyNumberFormat="1" applyFont="1" applyBorder="1" applyAlignment="1">
      <alignment horizontal="center" textRotation="90"/>
    </xf>
    <xf numFmtId="1" fontId="47" fillId="25" borderId="62" xfId="0" applyNumberFormat="1" applyFont="1" applyFill="1" applyBorder="1" applyAlignment="1">
      <alignment horizontal="center" vertical="center"/>
    </xf>
    <xf numFmtId="1" fontId="47" fillId="25" borderId="63" xfId="0" applyNumberFormat="1" applyFont="1" applyFill="1" applyBorder="1" applyAlignment="1">
      <alignment horizontal="center" vertical="center"/>
    </xf>
    <xf numFmtId="1" fontId="47" fillId="25" borderId="64" xfId="0" applyNumberFormat="1" applyFont="1" applyFill="1" applyBorder="1" applyAlignment="1">
      <alignment horizontal="center" vertical="center"/>
    </xf>
    <xf numFmtId="1" fontId="47" fillId="0" borderId="65" xfId="0" applyNumberFormat="1" applyFont="1" applyBorder="1" applyAlignment="1">
      <alignment horizontal="center" vertical="center"/>
    </xf>
    <xf numFmtId="1" fontId="47" fillId="0" borderId="64" xfId="0" applyNumberFormat="1" applyFont="1" applyBorder="1" applyAlignment="1">
      <alignment horizontal="center" vertical="center"/>
    </xf>
    <xf numFmtId="1" fontId="47" fillId="0" borderId="66" xfId="0" applyNumberFormat="1" applyFont="1" applyFill="1" applyBorder="1" applyAlignment="1">
      <alignment horizontal="center" vertical="center"/>
    </xf>
    <xf numFmtId="1" fontId="47" fillId="0" borderId="67" xfId="0" applyNumberFormat="1" applyFont="1" applyBorder="1" applyAlignment="1">
      <alignment horizontal="center" vertical="center"/>
    </xf>
    <xf numFmtId="1" fontId="47" fillId="0" borderId="68" xfId="0" applyNumberFormat="1" applyFont="1" applyBorder="1" applyAlignment="1">
      <alignment horizontal="center" vertical="center"/>
    </xf>
    <xf numFmtId="1" fontId="47" fillId="0" borderId="69" xfId="0" applyNumberFormat="1" applyFont="1" applyFill="1" applyBorder="1" applyAlignment="1">
      <alignment horizontal="center" vertical="center"/>
    </xf>
    <xf numFmtId="1" fontId="47" fillId="0" borderId="62" xfId="0" applyNumberFormat="1" applyFont="1" applyBorder="1" applyAlignment="1">
      <alignment horizontal="center" vertical="center"/>
    </xf>
    <xf numFmtId="1" fontId="47" fillId="0" borderId="64" xfId="0" applyNumberFormat="1" applyFont="1" applyFill="1" applyBorder="1" applyAlignment="1">
      <alignment horizontal="center" vertical="center"/>
    </xf>
    <xf numFmtId="1" fontId="47" fillId="0" borderId="70" xfId="0" applyNumberFormat="1" applyFont="1" applyFill="1" applyBorder="1" applyAlignment="1">
      <alignment horizontal="center" vertical="center"/>
    </xf>
    <xf numFmtId="1" fontId="47" fillId="0" borderId="71" xfId="0" applyNumberFormat="1" applyFont="1" applyBorder="1" applyAlignment="1">
      <alignment horizontal="center" vertical="center"/>
    </xf>
    <xf numFmtId="1" fontId="46" fillId="0" borderId="61" xfId="0" applyNumberFormat="1" applyFont="1" applyBorder="1" applyAlignment="1">
      <alignment horizontal="center" vertical="center"/>
    </xf>
    <xf numFmtId="1" fontId="47" fillId="0" borderId="61" xfId="0" applyNumberFormat="1" applyFont="1" applyBorder="1" applyAlignment="1">
      <alignment horizontal="center" vertical="center"/>
    </xf>
    <xf numFmtId="1" fontId="47" fillId="0" borderId="61" xfId="0" applyNumberFormat="1" applyFont="1" applyBorder="1" applyAlignment="1">
      <alignment horizontal="center" vertical="center"/>
    </xf>
    <xf numFmtId="1" fontId="47" fillId="0" borderId="72" xfId="0" applyNumberFormat="1" applyFont="1" applyFill="1" applyBorder="1" applyAlignment="1">
      <alignment horizontal="center" vertical="center"/>
    </xf>
    <xf numFmtId="1" fontId="47" fillId="0" borderId="63" xfId="0" applyNumberFormat="1" applyFont="1" applyBorder="1" applyAlignment="1">
      <alignment horizontal="center" vertical="center"/>
    </xf>
    <xf numFmtId="1" fontId="47" fillId="0" borderId="63" xfId="0" applyNumberFormat="1" applyFont="1" applyFill="1" applyBorder="1" applyAlignment="1">
      <alignment horizontal="center" vertical="center"/>
    </xf>
    <xf numFmtId="1" fontId="47" fillId="25" borderId="73" xfId="0" applyNumberFormat="1" applyFont="1" applyFill="1" applyBorder="1" applyAlignment="1">
      <alignment horizontal="center" vertical="center"/>
    </xf>
    <xf numFmtId="1" fontId="47" fillId="25" borderId="74" xfId="0" applyNumberFormat="1" applyFont="1" applyFill="1" applyBorder="1" applyAlignment="1">
      <alignment horizontal="center" vertical="center"/>
    </xf>
    <xf numFmtId="1" fontId="47" fillId="0" borderId="73" xfId="0" applyNumberFormat="1" applyFont="1" applyBorder="1" applyAlignment="1">
      <alignment horizontal="center" vertical="center"/>
    </xf>
    <xf numFmtId="1" fontId="47" fillId="0" borderId="74" xfId="0" applyNumberFormat="1" applyFont="1" applyFill="1" applyBorder="1" applyAlignment="1">
      <alignment horizontal="center" vertical="center"/>
    </xf>
    <xf numFmtId="1" fontId="47" fillId="0" borderId="72" xfId="0" applyNumberFormat="1" applyFont="1" applyBorder="1" applyAlignment="1">
      <alignment horizontal="center" vertical="center"/>
    </xf>
    <xf numFmtId="1" fontId="47" fillId="0" borderId="75" xfId="0" applyNumberFormat="1" applyFont="1" applyFill="1" applyBorder="1" applyAlignment="1">
      <alignment horizontal="center" vertical="center"/>
    </xf>
    <xf numFmtId="1" fontId="46" fillId="0" borderId="76" xfId="0" applyNumberFormat="1" applyFont="1" applyBorder="1" applyAlignment="1">
      <alignment horizontal="center" vertical="center"/>
    </xf>
    <xf numFmtId="1" fontId="46" fillId="0" borderId="77" xfId="0" applyNumberFormat="1" applyFont="1" applyFill="1" applyBorder="1" applyAlignment="1">
      <alignment horizontal="center" vertical="center"/>
    </xf>
    <xf numFmtId="1" fontId="46" fillId="0" borderId="63" xfId="0" applyNumberFormat="1" applyFont="1" applyBorder="1" applyAlignment="1">
      <alignment horizontal="center" vertical="center"/>
    </xf>
    <xf numFmtId="1" fontId="46" fillId="0" borderId="28" xfId="0" applyNumberFormat="1" applyFont="1" applyFill="1" applyBorder="1" applyAlignment="1">
      <alignment horizontal="center" vertical="center"/>
    </xf>
    <xf numFmtId="1" fontId="46" fillId="0" borderId="78" xfId="0" applyNumberFormat="1" applyFont="1" applyBorder="1" applyAlignment="1">
      <alignment horizontal="center" vertical="center"/>
    </xf>
    <xf numFmtId="1" fontId="46" fillId="0" borderId="28" xfId="0" applyNumberFormat="1" applyFont="1" applyBorder="1" applyAlignment="1">
      <alignment horizontal="center" vertical="center"/>
    </xf>
    <xf numFmtId="1" fontId="46" fillId="0" borderId="79" xfId="0" applyNumberFormat="1" applyFont="1" applyFill="1" applyBorder="1" applyAlignment="1">
      <alignment horizontal="center" vertical="center"/>
    </xf>
    <xf numFmtId="1" fontId="46" fillId="25" borderId="78" xfId="0" applyNumberFormat="1" applyFont="1" applyFill="1" applyBorder="1" applyAlignment="1">
      <alignment horizontal="center" vertical="center"/>
    </xf>
    <xf numFmtId="1" fontId="46" fillId="25" borderId="0" xfId="0" applyNumberFormat="1" applyFont="1" applyFill="1" applyBorder="1" applyAlignment="1">
      <alignment horizontal="center" vertical="center"/>
    </xf>
    <xf numFmtId="1" fontId="46" fillId="25" borderId="79" xfId="0" applyNumberFormat="1" applyFont="1" applyFill="1" applyBorder="1" applyAlignment="1">
      <alignment horizontal="center" vertical="center"/>
    </xf>
    <xf numFmtId="1" fontId="46" fillId="0" borderId="77" xfId="0" applyNumberFormat="1" applyFont="1" applyBorder="1" applyAlignment="1">
      <alignment horizontal="center" vertical="center"/>
    </xf>
    <xf numFmtId="1" fontId="46" fillId="0" borderId="80" xfId="0" applyNumberFormat="1" applyFont="1" applyFill="1" applyBorder="1" applyAlignment="1">
      <alignment horizontal="center" vertical="center"/>
    </xf>
    <xf numFmtId="1" fontId="46" fillId="0" borderId="60" xfId="0" applyNumberFormat="1" applyFont="1" applyBorder="1" applyAlignment="1">
      <alignment horizontal="center" vertical="center"/>
    </xf>
    <xf numFmtId="1" fontId="47" fillId="25" borderId="65" xfId="0" applyNumberFormat="1" applyFont="1" applyFill="1" applyBorder="1" applyAlignment="1">
      <alignment horizontal="center" vertical="center"/>
    </xf>
    <xf numFmtId="1" fontId="47" fillId="25" borderId="66" xfId="0" applyNumberFormat="1" applyFont="1" applyFill="1" applyBorder="1" applyAlignment="1">
      <alignment horizontal="center" vertical="center"/>
    </xf>
    <xf numFmtId="1" fontId="47" fillId="0" borderId="77" xfId="0" applyNumberFormat="1" applyFont="1" applyFill="1" applyBorder="1" applyAlignment="1">
      <alignment horizontal="center" vertical="center"/>
    </xf>
    <xf numFmtId="1" fontId="47" fillId="0" borderId="28" xfId="0" applyNumberFormat="1" applyFont="1" applyFill="1" applyBorder="1" applyAlignment="1">
      <alignment horizontal="center" vertical="center"/>
    </xf>
    <xf numFmtId="1" fontId="47" fillId="0" borderId="78" xfId="0" applyNumberFormat="1" applyFont="1" applyFill="1" applyBorder="1" applyAlignment="1">
      <alignment horizontal="center" vertical="center"/>
    </xf>
    <xf numFmtId="1" fontId="47" fillId="0" borderId="28" xfId="0" applyNumberFormat="1" applyFont="1" applyBorder="1" applyAlignment="1">
      <alignment horizontal="center" vertical="center"/>
    </xf>
    <xf numFmtId="1" fontId="47" fillId="0" borderId="79" xfId="0" applyNumberFormat="1" applyFont="1" applyFill="1" applyBorder="1" applyAlignment="1">
      <alignment horizontal="center" vertical="center"/>
    </xf>
    <xf numFmtId="1" fontId="47" fillId="26" borderId="78" xfId="0" applyNumberFormat="1" applyFont="1" applyFill="1" applyBorder="1" applyAlignment="1">
      <alignment horizontal="center" vertical="center"/>
    </xf>
    <xf numFmtId="1" fontId="47" fillId="26" borderId="28" xfId="0" applyNumberFormat="1" applyFont="1" applyFill="1" applyBorder="1" applyAlignment="1">
      <alignment horizontal="center" vertical="center"/>
    </xf>
    <xf numFmtId="1" fontId="47" fillId="26" borderId="79" xfId="0" applyNumberFormat="1" applyFont="1" applyFill="1" applyBorder="1" applyAlignment="1">
      <alignment horizontal="center" vertical="center"/>
    </xf>
    <xf numFmtId="1" fontId="47" fillId="0" borderId="77" xfId="0" applyNumberFormat="1" applyFont="1" applyBorder="1" applyAlignment="1">
      <alignment horizontal="center" vertical="center"/>
    </xf>
    <xf numFmtId="1" fontId="47" fillId="0" borderId="78" xfId="0" applyNumberFormat="1" applyFont="1" applyBorder="1" applyAlignment="1">
      <alignment horizontal="center" vertical="center"/>
    </xf>
    <xf numFmtId="1" fontId="47" fillId="0" borderId="79" xfId="0" applyNumberFormat="1" applyFont="1" applyBorder="1" applyAlignment="1">
      <alignment horizontal="center" vertical="center"/>
    </xf>
    <xf numFmtId="1" fontId="47" fillId="0" borderId="80" xfId="0" applyNumberFormat="1" applyFont="1" applyBorder="1" applyAlignment="1">
      <alignment horizontal="center" vertical="center"/>
    </xf>
    <xf numFmtId="1" fontId="47" fillId="0" borderId="53" xfId="0" applyNumberFormat="1" applyFont="1" applyBorder="1" applyAlignment="1">
      <alignment horizontal="center" vertical="center"/>
    </xf>
    <xf numFmtId="1" fontId="47" fillId="0" borderId="81" xfId="0" applyNumberFormat="1" applyFont="1" applyBorder="1" applyAlignment="1">
      <alignment horizontal="center" vertical="center"/>
    </xf>
    <xf numFmtId="1" fontId="47" fillId="0" borderId="82" xfId="0" applyNumberFormat="1" applyFont="1" applyBorder="1" applyAlignment="1">
      <alignment horizontal="center" vertical="center"/>
    </xf>
    <xf numFmtId="1" fontId="47" fillId="0" borderId="83" xfId="0" applyNumberFormat="1" applyFont="1" applyBorder="1" applyAlignment="1">
      <alignment horizontal="center" vertical="center"/>
    </xf>
    <xf numFmtId="1" fontId="47" fillId="19" borderId="53" xfId="0" applyNumberFormat="1" applyFont="1" applyFill="1" applyBorder="1" applyAlignment="1">
      <alignment horizontal="center" vertical="center"/>
    </xf>
    <xf numFmtId="1" fontId="47" fillId="19" borderId="81" xfId="0" applyNumberFormat="1" applyFont="1" applyFill="1" applyBorder="1" applyAlignment="1">
      <alignment horizontal="center" vertical="center"/>
    </xf>
    <xf numFmtId="1" fontId="47" fillId="0" borderId="84" xfId="0" applyNumberFormat="1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/>
    </xf>
    <xf numFmtId="1" fontId="47" fillId="19" borderId="82" xfId="0" applyNumberFormat="1" applyFont="1" applyFill="1" applyBorder="1" applyAlignment="1">
      <alignment horizontal="center" vertical="center"/>
    </xf>
    <xf numFmtId="1" fontId="47" fillId="19" borderId="83" xfId="0" applyNumberFormat="1" applyFont="1" applyFill="1" applyBorder="1" applyAlignment="1">
      <alignment horizontal="center" vertical="center"/>
    </xf>
    <xf numFmtId="1" fontId="47" fillId="0" borderId="82" xfId="0" applyNumberFormat="1" applyFont="1" applyFill="1" applyBorder="1" applyAlignment="1">
      <alignment horizontal="center" vertical="center"/>
    </xf>
    <xf numFmtId="1" fontId="47" fillId="0" borderId="81" xfId="0" applyNumberFormat="1" applyFont="1" applyFill="1" applyBorder="1" applyAlignment="1">
      <alignment horizontal="center" vertical="center"/>
    </xf>
    <xf numFmtId="1" fontId="47" fillId="0" borderId="83" xfId="0" applyNumberFormat="1" applyFont="1" applyFill="1" applyBorder="1" applyAlignment="1">
      <alignment horizontal="center" vertical="center"/>
    </xf>
    <xf numFmtId="1" fontId="46" fillId="0" borderId="0" xfId="0" applyNumberFormat="1" applyFont="1" applyBorder="1" applyAlignment="1">
      <alignment/>
    </xf>
    <xf numFmtId="0" fontId="0" fillId="24" borderId="0" xfId="186" applyFont="1" applyFill="1">
      <alignment/>
      <protection/>
    </xf>
    <xf numFmtId="0" fontId="0" fillId="24" borderId="0" xfId="186" applyFont="1" applyFill="1" applyBorder="1" applyAlignment="1">
      <alignment/>
      <protection/>
    </xf>
    <xf numFmtId="0" fontId="24" fillId="24" borderId="0" xfId="186" applyFont="1" applyFill="1">
      <alignment/>
      <protection/>
    </xf>
    <xf numFmtId="0" fontId="25" fillId="24" borderId="21" xfId="186" applyFont="1" applyFill="1" applyBorder="1">
      <alignment/>
      <protection/>
    </xf>
    <xf numFmtId="0" fontId="0" fillId="24" borderId="26" xfId="186" applyFont="1" applyFill="1" applyBorder="1">
      <alignment/>
      <protection/>
    </xf>
    <xf numFmtId="0" fontId="0" fillId="24" borderId="0" xfId="186" applyFont="1" applyFill="1" applyBorder="1">
      <alignment/>
      <protection/>
    </xf>
    <xf numFmtId="0" fontId="30" fillId="24" borderId="37" xfId="186" applyFont="1" applyFill="1" applyBorder="1" applyAlignment="1">
      <alignment/>
      <protection/>
    </xf>
    <xf numFmtId="0" fontId="30" fillId="24" borderId="0" xfId="186" applyFont="1" applyFill="1" applyAlignment="1">
      <alignment/>
      <protection/>
    </xf>
    <xf numFmtId="0" fontId="25" fillId="24" borderId="20" xfId="186" applyFont="1" applyFill="1" applyBorder="1">
      <alignment/>
      <protection/>
    </xf>
    <xf numFmtId="0" fontId="27" fillId="24" borderId="21" xfId="186" applyFont="1" applyFill="1" applyBorder="1">
      <alignment/>
      <protection/>
    </xf>
    <xf numFmtId="0" fontId="26" fillId="24" borderId="0" xfId="186" applyFont="1" applyFill="1" applyBorder="1" applyAlignment="1">
      <alignment horizontal="center" textRotation="90" wrapText="1"/>
      <protection/>
    </xf>
    <xf numFmtId="0" fontId="26" fillId="24" borderId="23" xfId="186" applyFont="1" applyFill="1" applyBorder="1">
      <alignment/>
      <protection/>
    </xf>
    <xf numFmtId="0" fontId="26" fillId="24" borderId="19" xfId="186" applyFont="1" applyFill="1" applyBorder="1">
      <alignment/>
      <protection/>
    </xf>
    <xf numFmtId="0" fontId="0" fillId="24" borderId="19" xfId="186" applyFont="1" applyFill="1" applyBorder="1" applyAlignment="1">
      <alignment horizontal="center"/>
      <protection/>
    </xf>
    <xf numFmtId="0" fontId="24" fillId="24" borderId="19" xfId="186" applyFont="1" applyFill="1" applyBorder="1" applyAlignment="1">
      <alignment horizontal="center"/>
      <protection/>
    </xf>
    <xf numFmtId="0" fontId="0" fillId="24" borderId="24" xfId="186" applyFont="1" applyFill="1" applyBorder="1" applyAlignment="1">
      <alignment horizontal="center"/>
      <protection/>
    </xf>
    <xf numFmtId="1" fontId="26" fillId="24" borderId="19" xfId="186" applyNumberFormat="1" applyFont="1" applyFill="1" applyBorder="1" applyAlignment="1">
      <alignment horizontal="right"/>
      <protection/>
    </xf>
    <xf numFmtId="0" fontId="26" fillId="24" borderId="25" xfId="186" applyFont="1" applyFill="1" applyBorder="1">
      <alignment/>
      <protection/>
    </xf>
    <xf numFmtId="0" fontId="26" fillId="24" borderId="26" xfId="186" applyFont="1" applyFill="1" applyBorder="1">
      <alignment/>
      <protection/>
    </xf>
    <xf numFmtId="0" fontId="0" fillId="24" borderId="26" xfId="186" applyFont="1" applyFill="1" applyBorder="1" applyAlignment="1">
      <alignment horizontal="center"/>
      <protection/>
    </xf>
    <xf numFmtId="0" fontId="0" fillId="24" borderId="27" xfId="186" applyFont="1" applyFill="1" applyBorder="1" applyAlignment="1">
      <alignment horizontal="center"/>
      <protection/>
    </xf>
    <xf numFmtId="0" fontId="27" fillId="24" borderId="29" xfId="186" applyFont="1" applyFill="1" applyBorder="1" applyAlignment="1">
      <alignment/>
      <protection/>
    </xf>
    <xf numFmtId="0" fontId="27" fillId="24" borderId="22" xfId="186" applyFont="1" applyFill="1" applyBorder="1">
      <alignment/>
      <protection/>
    </xf>
    <xf numFmtId="0" fontId="32" fillId="24" borderId="0" xfId="186" applyFont="1" applyFill="1" applyBorder="1">
      <alignment/>
      <protection/>
    </xf>
    <xf numFmtId="0" fontId="26" fillId="24" borderId="23" xfId="186" applyFont="1" applyFill="1" applyBorder="1" applyAlignment="1">
      <alignment/>
      <protection/>
    </xf>
    <xf numFmtId="0" fontId="26" fillId="24" borderId="19" xfId="186" applyFont="1" applyFill="1" applyBorder="1" applyAlignment="1">
      <alignment/>
      <protection/>
    </xf>
    <xf numFmtId="0" fontId="26" fillId="24" borderId="24" xfId="186" applyFont="1" applyFill="1" applyBorder="1">
      <alignment/>
      <protection/>
    </xf>
    <xf numFmtId="0" fontId="26" fillId="24" borderId="25" xfId="186" applyFont="1" applyFill="1" applyBorder="1" applyAlignment="1">
      <alignment/>
      <protection/>
    </xf>
    <xf numFmtId="0" fontId="26" fillId="24" borderId="26" xfId="186" applyFont="1" applyFill="1" applyBorder="1" applyAlignment="1">
      <alignment/>
      <protection/>
    </xf>
    <xf numFmtId="0" fontId="26" fillId="24" borderId="27" xfId="186" applyFont="1" applyFill="1" applyBorder="1">
      <alignment/>
      <protection/>
    </xf>
    <xf numFmtId="0" fontId="0" fillId="24" borderId="0" xfId="186" applyFill="1" applyBorder="1" applyAlignment="1">
      <alignment/>
      <protection/>
    </xf>
    <xf numFmtId="0" fontId="25" fillId="24" borderId="42" xfId="186" applyFont="1" applyFill="1" applyBorder="1">
      <alignment/>
      <protection/>
    </xf>
    <xf numFmtId="0" fontId="0" fillId="24" borderId="43" xfId="186" applyFont="1" applyFill="1" applyBorder="1">
      <alignment/>
      <protection/>
    </xf>
    <xf numFmtId="0" fontId="0" fillId="24" borderId="0" xfId="186" applyFill="1" applyBorder="1">
      <alignment/>
      <protection/>
    </xf>
    <xf numFmtId="0" fontId="30" fillId="24" borderId="44" xfId="186" applyFont="1" applyFill="1" applyBorder="1" applyAlignment="1">
      <alignment/>
      <protection/>
    </xf>
    <xf numFmtId="0" fontId="22" fillId="24" borderId="0" xfId="0" applyFont="1" applyFill="1" applyAlignment="1">
      <alignment horizontal="center"/>
    </xf>
    <xf numFmtId="0" fontId="21" fillId="24" borderId="85" xfId="186" applyFont="1" applyFill="1" applyBorder="1" applyAlignment="1">
      <alignment horizontal="center"/>
      <protection/>
    </xf>
    <xf numFmtId="0" fontId="48" fillId="24" borderId="86" xfId="186" applyFont="1" applyFill="1" applyBorder="1" applyAlignment="1">
      <alignment horizontal="center"/>
      <protection/>
    </xf>
    <xf numFmtId="0" fontId="32" fillId="24" borderId="0" xfId="186" applyFont="1" applyFill="1" applyBorder="1" applyAlignment="1">
      <alignment horizontal="center" textRotation="90" wrapText="1"/>
      <protection/>
    </xf>
    <xf numFmtId="0" fontId="49" fillId="24" borderId="0" xfId="112" applyFont="1" applyFill="1" applyAlignment="1" applyProtection="1">
      <alignment horizontal="center"/>
      <protection/>
    </xf>
    <xf numFmtId="0" fontId="26" fillId="24" borderId="47" xfId="186" applyFont="1" applyFill="1" applyBorder="1">
      <alignment/>
      <protection/>
    </xf>
    <xf numFmtId="0" fontId="0" fillId="24" borderId="47" xfId="186" applyFill="1" applyBorder="1" applyAlignment="1">
      <alignment horizontal="center"/>
      <protection/>
    </xf>
    <xf numFmtId="0" fontId="24" fillId="24" borderId="47" xfId="186" applyFont="1" applyFill="1" applyBorder="1" applyAlignment="1">
      <alignment horizontal="center"/>
      <protection/>
    </xf>
    <xf numFmtId="0" fontId="0" fillId="24" borderId="48" xfId="186" applyFill="1" applyBorder="1" applyAlignment="1">
      <alignment horizontal="center"/>
      <protection/>
    </xf>
    <xf numFmtId="0" fontId="26" fillId="24" borderId="46" xfId="186" applyFont="1" applyFill="1" applyBorder="1">
      <alignment/>
      <protection/>
    </xf>
    <xf numFmtId="1" fontId="26" fillId="24" borderId="47" xfId="186" applyNumberFormat="1" applyFont="1" applyFill="1" applyBorder="1" applyAlignment="1">
      <alignment horizontal="right"/>
      <protection/>
    </xf>
    <xf numFmtId="0" fontId="0" fillId="24" borderId="47" xfId="186" applyFont="1" applyFill="1" applyBorder="1" applyAlignment="1">
      <alignment horizontal="center"/>
      <protection/>
    </xf>
    <xf numFmtId="0" fontId="26" fillId="24" borderId="49" xfId="186" applyFont="1" applyFill="1" applyBorder="1">
      <alignment/>
      <protection/>
    </xf>
    <xf numFmtId="0" fontId="26" fillId="24" borderId="43" xfId="186" applyFont="1" applyFill="1" applyBorder="1">
      <alignment/>
      <protection/>
    </xf>
    <xf numFmtId="0" fontId="0" fillId="24" borderId="43" xfId="186" applyFill="1" applyBorder="1" applyAlignment="1">
      <alignment horizontal="center"/>
      <protection/>
    </xf>
    <xf numFmtId="0" fontId="0" fillId="24" borderId="50" xfId="186" applyFill="1" applyBorder="1" applyAlignment="1">
      <alignment horizontal="center"/>
      <protection/>
    </xf>
    <xf numFmtId="0" fontId="25" fillId="24" borderId="45" xfId="186" applyFont="1" applyFill="1" applyBorder="1">
      <alignment/>
      <protection/>
    </xf>
    <xf numFmtId="0" fontId="27" fillId="24" borderId="51" xfId="186" applyFont="1" applyFill="1" applyBorder="1" applyAlignment="1">
      <alignment/>
      <protection/>
    </xf>
    <xf numFmtId="0" fontId="27" fillId="24" borderId="42" xfId="186" applyFont="1" applyFill="1" applyBorder="1">
      <alignment/>
      <protection/>
    </xf>
    <xf numFmtId="0" fontId="27" fillId="24" borderId="52" xfId="186" applyFont="1" applyFill="1" applyBorder="1">
      <alignment/>
      <protection/>
    </xf>
    <xf numFmtId="0" fontId="32" fillId="24" borderId="46" xfId="186" applyFont="1" applyFill="1" applyBorder="1" applyAlignment="1">
      <alignment horizontal="center"/>
      <protection/>
    </xf>
    <xf numFmtId="0" fontId="26" fillId="24" borderId="47" xfId="186" applyFont="1" applyFill="1" applyBorder="1" applyAlignment="1">
      <alignment/>
      <protection/>
    </xf>
    <xf numFmtId="0" fontId="26" fillId="24" borderId="48" xfId="186" applyFont="1" applyFill="1" applyBorder="1">
      <alignment/>
      <protection/>
    </xf>
    <xf numFmtId="0" fontId="26" fillId="24" borderId="46" xfId="186" applyFont="1" applyFill="1" applyBorder="1" applyAlignment="1">
      <alignment/>
      <protection/>
    </xf>
    <xf numFmtId="0" fontId="26" fillId="24" borderId="49" xfId="186" applyFont="1" applyFill="1" applyBorder="1" applyAlignment="1">
      <alignment/>
      <protection/>
    </xf>
    <xf numFmtId="0" fontId="26" fillId="24" borderId="43" xfId="186" applyFont="1" applyFill="1" applyBorder="1" applyAlignment="1">
      <alignment/>
      <protection/>
    </xf>
    <xf numFmtId="0" fontId="26" fillId="24" borderId="50" xfId="186" applyFont="1" applyFill="1" applyBorder="1">
      <alignment/>
      <protection/>
    </xf>
    <xf numFmtId="0" fontId="0" fillId="24" borderId="43" xfId="186" applyFill="1" applyBorder="1">
      <alignment/>
      <protection/>
    </xf>
    <xf numFmtId="0" fontId="29" fillId="24" borderId="0" xfId="167" applyFont="1" applyFill="1" applyAlignment="1">
      <alignment horizontal="left"/>
      <protection/>
    </xf>
    <xf numFmtId="0" fontId="0" fillId="24" borderId="0" xfId="167" applyFill="1" applyAlignment="1">
      <alignment horizontal="left"/>
      <protection/>
    </xf>
    <xf numFmtId="0" fontId="30" fillId="24" borderId="0" xfId="167" applyFont="1" applyFill="1" applyBorder="1" applyAlignment="1">
      <alignment horizontal="left" shrinkToFit="1"/>
      <protection/>
    </xf>
    <xf numFmtId="0" fontId="29" fillId="24" borderId="15" xfId="167" applyFont="1" applyFill="1" applyBorder="1" applyAlignment="1">
      <alignment horizontal="left" vertical="center"/>
      <protection/>
    </xf>
    <xf numFmtId="0" fontId="0" fillId="24" borderId="0" xfId="167" applyFill="1" applyBorder="1" applyAlignment="1">
      <alignment horizontal="left"/>
      <protection/>
    </xf>
    <xf numFmtId="0" fontId="24" fillId="24" borderId="0" xfId="167" applyFont="1" applyFill="1" applyAlignment="1">
      <alignment horizontal="left"/>
      <protection/>
    </xf>
    <xf numFmtId="0" fontId="25" fillId="24" borderId="20" xfId="167" applyFont="1" applyFill="1" applyBorder="1" applyAlignment="1">
      <alignment horizontal="left"/>
      <protection/>
    </xf>
    <xf numFmtId="0" fontId="25" fillId="24" borderId="21" xfId="167" applyFont="1" applyFill="1" applyBorder="1" applyAlignment="1">
      <alignment horizontal="left"/>
      <protection/>
    </xf>
    <xf numFmtId="0" fontId="25" fillId="24" borderId="22" xfId="167" applyFont="1" applyFill="1" applyBorder="1" applyAlignment="1">
      <alignment horizontal="left"/>
      <protection/>
    </xf>
    <xf numFmtId="0" fontId="0" fillId="24" borderId="25" xfId="167" applyFont="1" applyFill="1" applyBorder="1" applyAlignment="1">
      <alignment horizontal="left"/>
      <protection/>
    </xf>
    <xf numFmtId="0" fontId="0" fillId="24" borderId="26" xfId="167" applyFont="1" applyFill="1" applyBorder="1" applyAlignment="1">
      <alignment horizontal="left"/>
      <protection/>
    </xf>
    <xf numFmtId="0" fontId="31" fillId="24" borderId="0" xfId="112" applyFont="1" applyFill="1" applyAlignment="1" applyProtection="1">
      <alignment/>
      <protection/>
    </xf>
    <xf numFmtId="0" fontId="0" fillId="24" borderId="0" xfId="167" applyFill="1">
      <alignment/>
      <protection/>
    </xf>
    <xf numFmtId="0" fontId="0" fillId="24" borderId="27" xfId="167" applyFill="1" applyBorder="1" applyAlignment="1">
      <alignment horizontal="left"/>
      <protection/>
    </xf>
    <xf numFmtId="0" fontId="0" fillId="24" borderId="23" xfId="167" applyFont="1" applyFill="1" applyBorder="1" applyAlignment="1">
      <alignment horizontal="left"/>
      <protection/>
    </xf>
    <xf numFmtId="0" fontId="0" fillId="24" borderId="19" xfId="167" applyFont="1" applyFill="1" applyBorder="1" applyAlignment="1">
      <alignment horizontal="left"/>
      <protection/>
    </xf>
    <xf numFmtId="0" fontId="0" fillId="24" borderId="24" xfId="167" applyFill="1" applyBorder="1" applyAlignment="1">
      <alignment horizontal="left"/>
      <protection/>
    </xf>
    <xf numFmtId="0" fontId="0" fillId="24" borderId="26" xfId="167" applyFill="1" applyBorder="1" applyAlignment="1">
      <alignment horizontal="left"/>
      <protection/>
    </xf>
    <xf numFmtId="0" fontId="30" fillId="24" borderId="37" xfId="167" applyFont="1" applyFill="1" applyBorder="1" applyAlignment="1">
      <alignment horizontal="left" shrinkToFit="1"/>
      <protection/>
    </xf>
    <xf numFmtId="0" fontId="27" fillId="24" borderId="21" xfId="167" applyFont="1" applyFill="1" applyBorder="1" applyAlignment="1">
      <alignment horizontal="left"/>
      <protection/>
    </xf>
    <xf numFmtId="0" fontId="27" fillId="24" borderId="12" xfId="167" applyFont="1" applyFill="1" applyBorder="1" applyAlignment="1">
      <alignment horizontal="left"/>
      <protection/>
    </xf>
    <xf numFmtId="0" fontId="26" fillId="24" borderId="87" xfId="167" applyFont="1" applyFill="1" applyBorder="1" applyAlignment="1">
      <alignment horizontal="left" textRotation="90" wrapText="1"/>
      <protection/>
    </xf>
    <xf numFmtId="0" fontId="26" fillId="24" borderId="0" xfId="167" applyFont="1" applyFill="1" applyBorder="1" applyAlignment="1">
      <alignment horizontal="left" textRotation="90" wrapText="1"/>
      <protection/>
    </xf>
    <xf numFmtId="0" fontId="0" fillId="24" borderId="0" xfId="167" applyFill="1" applyAlignment="1">
      <alignment horizontal="left" textRotation="90" wrapText="1"/>
      <protection/>
    </xf>
    <xf numFmtId="0" fontId="26" fillId="24" borderId="19" xfId="167" applyFont="1" applyFill="1" applyBorder="1" applyAlignment="1">
      <alignment horizontal="left"/>
      <protection/>
    </xf>
    <xf numFmtId="0" fontId="26" fillId="24" borderId="53" xfId="167" applyFont="1" applyFill="1" applyBorder="1" applyAlignment="1">
      <alignment horizontal="left"/>
      <protection/>
    </xf>
    <xf numFmtId="0" fontId="0" fillId="24" borderId="47" xfId="167" applyFont="1" applyFill="1" applyBorder="1">
      <alignment/>
      <protection/>
    </xf>
    <xf numFmtId="0" fontId="0" fillId="24" borderId="0" xfId="167" applyFont="1" applyFill="1" applyBorder="1">
      <alignment/>
      <protection/>
    </xf>
    <xf numFmtId="0" fontId="0" fillId="24" borderId="23" xfId="167" applyFill="1" applyBorder="1" applyAlignment="1">
      <alignment horizontal="right"/>
      <protection/>
    </xf>
    <xf numFmtId="0" fontId="26" fillId="24" borderId="47" xfId="0" applyFont="1" applyFill="1" applyBorder="1" applyAlignment="1">
      <alignment/>
    </xf>
    <xf numFmtId="0" fontId="26" fillId="24" borderId="47" xfId="0" applyFont="1" applyFill="1" applyBorder="1" applyAlignment="1">
      <alignment horizontal="right"/>
    </xf>
    <xf numFmtId="0" fontId="0" fillId="24" borderId="19" xfId="167" applyFill="1" applyBorder="1" applyAlignment="1">
      <alignment horizontal="left"/>
      <protection/>
    </xf>
    <xf numFmtId="0" fontId="0" fillId="24" borderId="53" xfId="167" applyFill="1" applyBorder="1" applyAlignment="1">
      <alignment horizontal="left"/>
      <protection/>
    </xf>
    <xf numFmtId="0" fontId="27" fillId="24" borderId="55" xfId="167" applyFont="1" applyFill="1" applyBorder="1" applyAlignment="1">
      <alignment horizontal="left"/>
      <protection/>
    </xf>
    <xf numFmtId="0" fontId="32" fillId="24" borderId="0" xfId="167" applyFont="1" applyFill="1" applyBorder="1" applyAlignment="1">
      <alignment horizontal="left"/>
      <protection/>
    </xf>
    <xf numFmtId="0" fontId="0" fillId="24" borderId="53" xfId="167" applyFont="1" applyFill="1" applyBorder="1" applyAlignment="1">
      <alignment horizontal="right"/>
      <protection/>
    </xf>
    <xf numFmtId="0" fontId="36" fillId="24" borderId="15" xfId="167" applyFont="1" applyFill="1" applyBorder="1" applyAlignment="1">
      <alignment horizontal="left" vertical="center"/>
      <protection/>
    </xf>
    <xf numFmtId="0" fontId="0" fillId="24" borderId="53" xfId="167" applyFont="1" applyFill="1" applyBorder="1" applyAlignment="1">
      <alignment horizontal="right"/>
      <protection/>
    </xf>
    <xf numFmtId="0" fontId="26" fillId="24" borderId="60" xfId="167" applyFont="1" applyFill="1" applyBorder="1" applyAlignment="1">
      <alignment horizontal="left"/>
      <protection/>
    </xf>
    <xf numFmtId="0" fontId="51" fillId="0" borderId="0" xfId="0" applyFont="1" applyBorder="1" applyAlignment="1">
      <alignment/>
    </xf>
    <xf numFmtId="0" fontId="51" fillId="0" borderId="53" xfId="0" applyFont="1" applyBorder="1" applyAlignment="1">
      <alignment horizontal="center" vertical="center" wrapText="1"/>
    </xf>
    <xf numFmtId="0" fontId="51" fillId="24" borderId="0" xfId="0" applyFont="1" applyFill="1" applyBorder="1" applyAlignment="1">
      <alignment vertical="top" wrapText="1"/>
    </xf>
    <xf numFmtId="0" fontId="51" fillId="24" borderId="68" xfId="0" applyFont="1" applyFill="1" applyBorder="1" applyAlignment="1">
      <alignment vertical="top" wrapText="1"/>
    </xf>
    <xf numFmtId="0" fontId="30" fillId="24" borderId="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5" fillId="24" borderId="20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6" xfId="0" applyNumberFormat="1" applyFont="1" applyFill="1" applyBorder="1" applyAlignment="1" applyProtection="1">
      <alignment/>
      <protection/>
    </xf>
    <xf numFmtId="3" fontId="0" fillId="24" borderId="27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25" fillId="24" borderId="19" xfId="0" applyFont="1" applyFill="1" applyBorder="1" applyAlignment="1">
      <alignment/>
    </xf>
    <xf numFmtId="0" fontId="27" fillId="24" borderId="19" xfId="0" applyFont="1" applyFill="1" applyBorder="1" applyAlignment="1">
      <alignment/>
    </xf>
    <xf numFmtId="0" fontId="27" fillId="24" borderId="19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textRotation="90" wrapText="1"/>
    </xf>
    <xf numFmtId="0" fontId="0" fillId="24" borderId="0" xfId="0" applyFont="1" applyFill="1" applyBorder="1" applyAlignment="1">
      <alignment textRotation="90" wrapText="1"/>
    </xf>
    <xf numFmtId="0" fontId="26" fillId="24" borderId="19" xfId="0" applyFont="1" applyFill="1" applyBorder="1" applyAlignment="1">
      <alignment horizontal="center"/>
    </xf>
    <xf numFmtId="0" fontId="26" fillId="24" borderId="19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26" fillId="24" borderId="19" xfId="0" applyFont="1" applyFill="1" applyBorder="1" applyAlignment="1">
      <alignment/>
    </xf>
    <xf numFmtId="3" fontId="0" fillId="0" borderId="27" xfId="0" applyNumberFormat="1" applyFont="1" applyBorder="1" applyAlignment="1">
      <alignment horizontal="left"/>
    </xf>
    <xf numFmtId="0" fontId="27" fillId="24" borderId="19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26" fillId="24" borderId="19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8" fillId="24" borderId="19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1" fontId="47" fillId="0" borderId="65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6" fillId="0" borderId="47" xfId="0" applyFont="1" applyFill="1" applyBorder="1" applyAlignment="1">
      <alignment/>
    </xf>
    <xf numFmtId="0" fontId="45" fillId="0" borderId="47" xfId="0" applyFont="1" applyFill="1" applyBorder="1" applyAlignment="1">
      <alignment horizontal="center"/>
    </xf>
    <xf numFmtId="49" fontId="26" fillId="0" borderId="84" xfId="0" applyNumberFormat="1" applyFont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24" borderId="55" xfId="0" applyFont="1" applyFill="1" applyBorder="1" applyAlignment="1">
      <alignment/>
    </xf>
    <xf numFmtId="0" fontId="26" fillId="24" borderId="88" xfId="0" applyFont="1" applyFill="1" applyBorder="1" applyAlignment="1">
      <alignment/>
    </xf>
    <xf numFmtId="0" fontId="0" fillId="27" borderId="47" xfId="167" applyFont="1" applyFill="1" applyBorder="1" applyAlignment="1">
      <alignment horizontal="right"/>
      <protection/>
    </xf>
    <xf numFmtId="49" fontId="26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center"/>
    </xf>
    <xf numFmtId="0" fontId="0" fillId="0" borderId="23" xfId="167" applyBorder="1" applyAlignment="1">
      <alignment horizontal="center"/>
      <protection/>
    </xf>
    <xf numFmtId="0" fontId="26" fillId="0" borderId="47" xfId="167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37" fillId="0" borderId="47" xfId="167" applyFont="1" applyBorder="1" applyAlignment="1">
      <alignment horizontal="center"/>
      <protection/>
    </xf>
    <xf numFmtId="0" fontId="32" fillId="24" borderId="47" xfId="186" applyFont="1" applyFill="1" applyBorder="1">
      <alignment/>
      <protection/>
    </xf>
    <xf numFmtId="168" fontId="28" fillId="0" borderId="55" xfId="0" applyNumberFormat="1" applyFont="1" applyBorder="1" applyAlignment="1">
      <alignment horizontal="center"/>
    </xf>
    <xf numFmtId="0" fontId="28" fillId="0" borderId="19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31" xfId="0" applyFont="1" applyFill="1" applyBorder="1" applyAlignment="1">
      <alignment/>
    </xf>
    <xf numFmtId="0" fontId="0" fillId="0" borderId="26" xfId="0" applyNumberFormat="1" applyFont="1" applyFill="1" applyBorder="1" applyAlignment="1" applyProtection="1">
      <alignment/>
      <protection/>
    </xf>
    <xf numFmtId="0" fontId="19" fillId="24" borderId="32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26" fillId="0" borderId="19" xfId="0" applyNumberFormat="1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0" fontId="0" fillId="0" borderId="23" xfId="167" applyFill="1" applyBorder="1" applyAlignment="1">
      <alignment/>
      <protection/>
    </xf>
    <xf numFmtId="0" fontId="26" fillId="24" borderId="55" xfId="0" applyFont="1" applyFill="1" applyBorder="1" applyAlignment="1">
      <alignment horizontal="left"/>
    </xf>
    <xf numFmtId="49" fontId="26" fillId="0" borderId="55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8" fontId="28" fillId="0" borderId="0" xfId="0" applyNumberFormat="1" applyFont="1" applyFill="1" applyBorder="1" applyAlignment="1">
      <alignment horizontal="center"/>
    </xf>
    <xf numFmtId="0" fontId="26" fillId="0" borderId="47" xfId="186" applyFont="1" applyFill="1" applyBorder="1">
      <alignment/>
      <protection/>
    </xf>
    <xf numFmtId="0" fontId="32" fillId="0" borderId="19" xfId="0" applyFont="1" applyBorder="1" applyAlignment="1">
      <alignment/>
    </xf>
    <xf numFmtId="0" fontId="26" fillId="0" borderId="47" xfId="186" applyNumberFormat="1" applyFont="1" applyFill="1" applyBorder="1" applyAlignment="1">
      <alignment horizontal="right"/>
      <protection/>
    </xf>
    <xf numFmtId="49" fontId="26" fillId="27" borderId="19" xfId="0" applyNumberFormat="1" applyFont="1" applyFill="1" applyBorder="1" applyAlignment="1">
      <alignment horizontal="left"/>
    </xf>
    <xf numFmtId="0" fontId="26" fillId="0" borderId="23" xfId="186" applyFont="1" applyFill="1" applyBorder="1">
      <alignment/>
      <protection/>
    </xf>
    <xf numFmtId="0" fontId="26" fillId="0" borderId="19" xfId="186" applyFont="1" applyFill="1" applyBorder="1">
      <alignment/>
      <protection/>
    </xf>
    <xf numFmtId="0" fontId="26" fillId="0" borderId="55" xfId="0" applyFont="1" applyFill="1" applyBorder="1" applyAlignment="1">
      <alignment horizontal="left"/>
    </xf>
    <xf numFmtId="0" fontId="29" fillId="24" borderId="0" xfId="170" applyFont="1" applyFill="1" applyBorder="1">
      <alignment/>
      <protection/>
    </xf>
    <xf numFmtId="0" fontId="0" fillId="24" borderId="0" xfId="170" applyFont="1" applyFill="1" applyBorder="1">
      <alignment/>
      <protection/>
    </xf>
    <xf numFmtId="0" fontId="0" fillId="24" borderId="0" xfId="170" applyFont="1" applyFill="1">
      <alignment/>
      <protection/>
    </xf>
    <xf numFmtId="0" fontId="0" fillId="24" borderId="0" xfId="170" applyFont="1" applyFill="1" applyBorder="1" applyAlignment="1">
      <alignment/>
      <protection/>
    </xf>
    <xf numFmtId="0" fontId="24" fillId="24" borderId="0" xfId="170" applyFont="1" applyFill="1" applyBorder="1">
      <alignment/>
      <protection/>
    </xf>
    <xf numFmtId="0" fontId="25" fillId="24" borderId="21" xfId="170" applyFont="1" applyFill="1" applyBorder="1">
      <alignment/>
      <protection/>
    </xf>
    <xf numFmtId="0" fontId="0" fillId="24" borderId="26" xfId="170" applyFont="1" applyFill="1" applyBorder="1">
      <alignment/>
      <protection/>
    </xf>
    <xf numFmtId="0" fontId="31" fillId="24" borderId="26" xfId="112" applyNumberFormat="1" applyFill="1" applyBorder="1" applyAlignment="1" applyProtection="1">
      <alignment/>
      <protection/>
    </xf>
    <xf numFmtId="49" fontId="0" fillId="24" borderId="0" xfId="170" applyNumberFormat="1" applyFont="1" applyFill="1" applyBorder="1">
      <alignment/>
      <protection/>
    </xf>
    <xf numFmtId="0" fontId="26" fillId="24" borderId="47" xfId="170" applyFont="1" applyFill="1" applyBorder="1" applyAlignment="1">
      <alignment/>
      <protection/>
    </xf>
    <xf numFmtId="0" fontId="0" fillId="24" borderId="47" xfId="170" applyFont="1" applyFill="1" applyBorder="1">
      <alignment/>
      <protection/>
    </xf>
    <xf numFmtId="0" fontId="26" fillId="24" borderId="47" xfId="170" applyFont="1" applyFill="1" applyBorder="1">
      <alignment/>
      <protection/>
    </xf>
    <xf numFmtId="0" fontId="3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26" fillId="24" borderId="47" xfId="170" applyFont="1" applyFill="1" applyBorder="1" applyAlignment="1">
      <alignment horizontal="center" textRotation="90" wrapText="1"/>
      <protection/>
    </xf>
    <xf numFmtId="0" fontId="0" fillId="24" borderId="0" xfId="170" applyFont="1" applyFill="1" applyBorder="1" applyAlignment="1">
      <alignment textRotation="90" wrapText="1"/>
      <protection/>
    </xf>
    <xf numFmtId="0" fontId="37" fillId="24" borderId="47" xfId="170" applyFont="1" applyFill="1" applyBorder="1" applyAlignment="1">
      <alignment vertical="top" wrapText="1"/>
      <protection/>
    </xf>
    <xf numFmtId="0" fontId="26" fillId="24" borderId="47" xfId="170" applyFont="1" applyFill="1" applyBorder="1" applyAlignment="1">
      <alignment horizontal="center"/>
      <protection/>
    </xf>
    <xf numFmtId="0" fontId="26" fillId="24" borderId="47" xfId="170" applyFont="1" applyFill="1" applyBorder="1" applyAlignment="1">
      <alignment horizontal="center"/>
      <protection/>
    </xf>
    <xf numFmtId="0" fontId="26" fillId="24" borderId="47" xfId="170" applyFont="1" applyFill="1" applyBorder="1" applyAlignment="1">
      <alignment horizontal="left"/>
      <protection/>
    </xf>
    <xf numFmtId="0" fontId="0" fillId="24" borderId="47" xfId="170" applyFont="1" applyFill="1" applyBorder="1" applyAlignment="1">
      <alignment horizontal="center"/>
      <protection/>
    </xf>
    <xf numFmtId="0" fontId="26" fillId="24" borderId="0" xfId="170" applyFont="1" applyFill="1" applyBorder="1" applyAlignment="1">
      <alignment horizontal="center"/>
      <protection/>
    </xf>
    <xf numFmtId="0" fontId="26" fillId="24" borderId="0" xfId="170" applyFont="1" applyFill="1" applyBorder="1">
      <alignment/>
      <protection/>
    </xf>
    <xf numFmtId="0" fontId="26" fillId="24" borderId="0" xfId="170" applyFont="1" applyFill="1" applyBorder="1" applyAlignment="1">
      <alignment horizontal="left"/>
      <protection/>
    </xf>
    <xf numFmtId="0" fontId="0" fillId="24" borderId="0" xfId="170" applyFont="1" applyFill="1" applyBorder="1" applyAlignment="1">
      <alignment horizontal="center"/>
      <protection/>
    </xf>
    <xf numFmtId="0" fontId="25" fillId="24" borderId="55" xfId="170" applyFont="1" applyFill="1" applyBorder="1">
      <alignment/>
      <protection/>
    </xf>
    <xf numFmtId="0" fontId="27" fillId="24" borderId="55" xfId="170" applyFont="1" applyFill="1" applyBorder="1" applyAlignment="1">
      <alignment/>
      <protection/>
    </xf>
    <xf numFmtId="0" fontId="27" fillId="24" borderId="55" xfId="170" applyFont="1" applyFill="1" applyBorder="1">
      <alignment/>
      <protection/>
    </xf>
    <xf numFmtId="0" fontId="32" fillId="24" borderId="0" xfId="170" applyFont="1" applyFill="1" applyBorder="1">
      <alignment/>
      <protection/>
    </xf>
    <xf numFmtId="14" fontId="37" fillId="24" borderId="47" xfId="170" applyNumberFormat="1" applyFont="1" applyFill="1" applyBorder="1" applyAlignment="1">
      <alignment horizontal="center" vertical="top" wrapText="1"/>
      <protection/>
    </xf>
    <xf numFmtId="0" fontId="28" fillId="24" borderId="47" xfId="170" applyNumberFormat="1" applyFont="1" applyFill="1" applyBorder="1" applyAlignment="1">
      <alignment horizontal="center" vertical="top" wrapText="1"/>
      <protection/>
    </xf>
    <xf numFmtId="0" fontId="26" fillId="24" borderId="60" xfId="170" applyFont="1" applyFill="1" applyBorder="1" applyAlignment="1">
      <alignment/>
      <protection/>
    </xf>
    <xf numFmtId="0" fontId="26" fillId="24" borderId="60" xfId="170" applyFont="1" applyFill="1" applyBorder="1">
      <alignment/>
      <protection/>
    </xf>
    <xf numFmtId="0" fontId="26" fillId="24" borderId="60" xfId="170" applyFont="1" applyFill="1" applyBorder="1" applyAlignment="1">
      <alignment horizontal="left"/>
      <protection/>
    </xf>
    <xf numFmtId="0" fontId="0" fillId="24" borderId="28" xfId="170" applyFont="1" applyFill="1" applyBorder="1">
      <alignment/>
      <protection/>
    </xf>
    <xf numFmtId="0" fontId="27" fillId="24" borderId="0" xfId="170" applyFont="1" applyFill="1" applyBorder="1">
      <alignment/>
      <protection/>
    </xf>
    <xf numFmtId="0" fontId="29" fillId="24" borderId="0" xfId="167" applyFont="1" applyFill="1" applyBorder="1">
      <alignment/>
      <protection/>
    </xf>
    <xf numFmtId="0" fontId="0" fillId="24" borderId="0" xfId="167" applyFont="1" applyFill="1">
      <alignment/>
      <protection/>
    </xf>
    <xf numFmtId="0" fontId="30" fillId="24" borderId="0" xfId="167" applyFont="1" applyFill="1" applyBorder="1" applyAlignment="1">
      <alignment/>
      <protection/>
    </xf>
    <xf numFmtId="0" fontId="19" fillId="24" borderId="15" xfId="167" applyFont="1" applyFill="1" applyBorder="1" applyAlignment="1">
      <alignment/>
      <protection/>
    </xf>
    <xf numFmtId="0" fontId="19" fillId="24" borderId="15" xfId="167" applyFont="1" applyFill="1" applyBorder="1" applyAlignment="1">
      <alignment horizontal="center"/>
      <protection/>
    </xf>
    <xf numFmtId="0" fontId="0" fillId="24" borderId="0" xfId="167" applyFont="1" applyFill="1" applyBorder="1" applyAlignment="1">
      <alignment/>
      <protection/>
    </xf>
    <xf numFmtId="0" fontId="24" fillId="24" borderId="0" xfId="167" applyFont="1" applyFill="1" applyBorder="1">
      <alignment/>
      <protection/>
    </xf>
    <xf numFmtId="0" fontId="25" fillId="24" borderId="20" xfId="167" applyFont="1" applyFill="1" applyBorder="1" applyAlignment="1">
      <alignment/>
      <protection/>
    </xf>
    <xf numFmtId="0" fontId="25" fillId="24" borderId="21" xfId="167" applyFont="1" applyFill="1" applyBorder="1">
      <alignment/>
      <protection/>
    </xf>
    <xf numFmtId="0" fontId="25" fillId="24" borderId="21" xfId="167" applyFont="1" applyFill="1" applyBorder="1" applyAlignment="1">
      <alignment/>
      <protection/>
    </xf>
    <xf numFmtId="0" fontId="25" fillId="24" borderId="22" xfId="167" applyFont="1" applyFill="1" applyBorder="1" applyAlignment="1">
      <alignment/>
      <protection/>
    </xf>
    <xf numFmtId="0" fontId="0" fillId="24" borderId="25" xfId="167" applyFill="1" applyBorder="1" applyAlignment="1">
      <alignment/>
      <protection/>
    </xf>
    <xf numFmtId="0" fontId="0" fillId="24" borderId="25" xfId="167" applyFont="1" applyFill="1" applyBorder="1" applyAlignment="1">
      <alignment/>
      <protection/>
    </xf>
    <xf numFmtId="0" fontId="0" fillId="24" borderId="26" xfId="167" applyFill="1" applyBorder="1">
      <alignment/>
      <protection/>
    </xf>
    <xf numFmtId="0" fontId="0" fillId="24" borderId="26" xfId="167" applyNumberFormat="1" applyFont="1" applyFill="1" applyBorder="1" applyAlignment="1" applyProtection="1">
      <alignment/>
      <protection/>
    </xf>
    <xf numFmtId="3" fontId="0" fillId="24" borderId="27" xfId="167" applyNumberFormat="1" applyFont="1" applyFill="1" applyBorder="1" applyAlignment="1">
      <alignment horizontal="center"/>
      <protection/>
    </xf>
    <xf numFmtId="0" fontId="26" fillId="24" borderId="47" xfId="167" applyFont="1" applyFill="1" applyBorder="1" applyAlignment="1">
      <alignment/>
      <protection/>
    </xf>
    <xf numFmtId="0" fontId="26" fillId="24" borderId="47" xfId="167" applyFont="1" applyFill="1" applyBorder="1">
      <alignment/>
      <protection/>
    </xf>
    <xf numFmtId="0" fontId="26" fillId="24" borderId="47" xfId="167" applyFont="1" applyFill="1" applyBorder="1" applyAlignment="1">
      <alignment horizontal="center"/>
      <protection/>
    </xf>
    <xf numFmtId="0" fontId="26" fillId="24" borderId="47" xfId="167" applyFont="1" applyFill="1" applyBorder="1" applyAlignment="1">
      <alignment horizontal="center" textRotation="90" wrapText="1"/>
      <protection/>
    </xf>
    <xf numFmtId="0" fontId="37" fillId="24" borderId="47" xfId="167" applyFont="1" applyFill="1" applyBorder="1" applyAlignment="1">
      <alignment horizontal="center" vertical="top" wrapText="1"/>
      <protection/>
    </xf>
    <xf numFmtId="0" fontId="26" fillId="24" borderId="47" xfId="167" applyFont="1" applyFill="1" applyBorder="1" applyAlignment="1">
      <alignment horizontal="center"/>
      <protection/>
    </xf>
    <xf numFmtId="0" fontId="0" fillId="24" borderId="19" xfId="0" applyFon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7" xfId="0" applyNumberFormat="1" applyFill="1" applyBorder="1" applyAlignment="1">
      <alignment horizontal="center"/>
    </xf>
    <xf numFmtId="0" fontId="0" fillId="24" borderId="47" xfId="167" applyFont="1" applyFill="1" applyBorder="1" applyAlignment="1">
      <alignment horizontal="center"/>
      <protection/>
    </xf>
    <xf numFmtId="0" fontId="32" fillId="24" borderId="47" xfId="167" applyFont="1" applyFill="1" applyBorder="1" applyAlignment="1">
      <alignment horizontal="center"/>
      <protection/>
    </xf>
    <xf numFmtId="1" fontId="32" fillId="24" borderId="47" xfId="167" applyNumberFormat="1" applyFont="1" applyFill="1" applyBorder="1" applyAlignment="1">
      <alignment horizontal="center"/>
      <protection/>
    </xf>
    <xf numFmtId="2" fontId="32" fillId="24" borderId="47" xfId="167" applyNumberFormat="1" applyFont="1" applyFill="1" applyBorder="1" applyAlignment="1">
      <alignment horizontal="center"/>
      <protection/>
    </xf>
    <xf numFmtId="0" fontId="26" fillId="24" borderId="0" xfId="167" applyFont="1" applyFill="1" applyBorder="1" applyAlignment="1">
      <alignment horizontal="center"/>
      <protection/>
    </xf>
    <xf numFmtId="0" fontId="26" fillId="24" borderId="0" xfId="167" applyFont="1" applyFill="1" applyBorder="1">
      <alignment/>
      <protection/>
    </xf>
    <xf numFmtId="0" fontId="26" fillId="24" borderId="0" xfId="167" applyFont="1" applyFill="1" applyBorder="1" applyAlignment="1">
      <alignment horizontal="left"/>
      <protection/>
    </xf>
    <xf numFmtId="0" fontId="0" fillId="24" borderId="0" xfId="167" applyFont="1" applyFill="1" applyBorder="1" applyAlignment="1">
      <alignment horizontal="center"/>
      <protection/>
    </xf>
    <xf numFmtId="0" fontId="25" fillId="24" borderId="55" xfId="167" applyFont="1" applyFill="1" applyBorder="1">
      <alignment/>
      <protection/>
    </xf>
    <xf numFmtId="0" fontId="27" fillId="24" borderId="55" xfId="167" applyFont="1" applyFill="1" applyBorder="1" applyAlignment="1">
      <alignment/>
      <protection/>
    </xf>
    <xf numFmtId="0" fontId="27" fillId="24" borderId="55" xfId="167" applyFont="1" applyFill="1" applyBorder="1">
      <alignment/>
      <protection/>
    </xf>
    <xf numFmtId="0" fontId="27" fillId="24" borderId="55" xfId="167" applyFont="1" applyFill="1" applyBorder="1" applyAlignment="1">
      <alignment horizontal="center"/>
      <protection/>
    </xf>
    <xf numFmtId="0" fontId="32" fillId="24" borderId="0" xfId="167" applyFont="1" applyFill="1" applyBorder="1">
      <alignment/>
      <protection/>
    </xf>
    <xf numFmtId="14" fontId="37" fillId="24" borderId="47" xfId="167" applyNumberFormat="1" applyFont="1" applyFill="1" applyBorder="1" applyAlignment="1">
      <alignment horizontal="center" vertical="top" wrapText="1"/>
      <protection/>
    </xf>
    <xf numFmtId="1" fontId="37" fillId="24" borderId="47" xfId="167" applyNumberFormat="1" applyFont="1" applyFill="1" applyBorder="1" applyAlignment="1">
      <alignment horizontal="center" wrapText="1"/>
      <protection/>
    </xf>
    <xf numFmtId="0" fontId="24" fillId="24" borderId="15" xfId="167" applyFont="1" applyFill="1" applyBorder="1" applyAlignment="1">
      <alignment horizontal="center"/>
      <protection/>
    </xf>
    <xf numFmtId="0" fontId="37" fillId="24" borderId="47" xfId="167" applyFont="1" applyFill="1" applyBorder="1" applyAlignment="1">
      <alignment vertical="top" wrapText="1"/>
      <protection/>
    </xf>
    <xf numFmtId="0" fontId="26" fillId="24" borderId="47" xfId="167" applyFont="1" applyFill="1" applyBorder="1" applyAlignment="1">
      <alignment horizontal="left"/>
      <protection/>
    </xf>
    <xf numFmtId="0" fontId="30" fillId="24" borderId="0" xfId="167" applyFont="1" applyFill="1" applyBorder="1" applyAlignment="1">
      <alignment wrapText="1"/>
      <protection/>
    </xf>
    <xf numFmtId="0" fontId="0" fillId="24" borderId="28" xfId="167" applyFont="1" applyFill="1" applyBorder="1">
      <alignment/>
      <protection/>
    </xf>
    <xf numFmtId="0" fontId="27" fillId="24" borderId="0" xfId="167" applyFont="1" applyFill="1" applyBorder="1">
      <alignment/>
      <protection/>
    </xf>
    <xf numFmtId="0" fontId="0" fillId="0" borderId="23" xfId="167" applyFont="1" applyFill="1" applyBorder="1" applyAlignment="1">
      <alignment horizontal="right"/>
      <protection/>
    </xf>
    <xf numFmtId="0" fontId="26" fillId="0" borderId="19" xfId="167" applyFont="1" applyFill="1" applyBorder="1" applyAlignment="1">
      <alignment horizontal="left"/>
      <protection/>
    </xf>
    <xf numFmtId="0" fontId="26" fillId="0" borderId="53" xfId="167" applyFont="1" applyFill="1" applyBorder="1" applyAlignment="1">
      <alignment horizontal="left"/>
      <protection/>
    </xf>
    <xf numFmtId="0" fontId="0" fillId="0" borderId="47" xfId="167" applyFont="1" applyFill="1" applyBorder="1">
      <alignment/>
      <protection/>
    </xf>
    <xf numFmtId="0" fontId="50" fillId="0" borderId="46" xfId="0" applyFont="1" applyFill="1" applyBorder="1" applyAlignment="1">
      <alignment horizontal="center" vertical="top" wrapText="1"/>
    </xf>
    <xf numFmtId="0" fontId="26" fillId="0" borderId="47" xfId="186" applyFont="1" applyFill="1" applyBorder="1" applyAlignment="1">
      <alignment horizontal="center"/>
      <protection/>
    </xf>
    <xf numFmtId="1" fontId="47" fillId="0" borderId="0" xfId="0" applyNumberFormat="1" applyFont="1" applyBorder="1" applyAlignment="1">
      <alignment horizontal="center" vertical="center"/>
    </xf>
    <xf numFmtId="1" fontId="46" fillId="25" borderId="63" xfId="0" applyNumberFormat="1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left"/>
    </xf>
    <xf numFmtId="0" fontId="37" fillId="0" borderId="47" xfId="167" applyFont="1" applyFill="1" applyBorder="1" applyAlignment="1">
      <alignment horizontal="center" vertical="top" wrapText="1"/>
      <protection/>
    </xf>
    <xf numFmtId="0" fontId="37" fillId="0" borderId="47" xfId="167" applyFont="1" applyFill="1" applyBorder="1" applyAlignment="1">
      <alignment horizontal="left" vertical="top" wrapText="1"/>
      <protection/>
    </xf>
    <xf numFmtId="14" fontId="37" fillId="0" borderId="47" xfId="167" applyNumberFormat="1" applyFont="1" applyFill="1" applyBorder="1" applyAlignment="1">
      <alignment vertical="top" wrapText="1"/>
      <protection/>
    </xf>
    <xf numFmtId="1" fontId="37" fillId="0" borderId="47" xfId="167" applyNumberFormat="1" applyFont="1" applyFill="1" applyBorder="1" applyAlignment="1">
      <alignment horizontal="center" vertical="top" wrapText="1"/>
      <protection/>
    </xf>
    <xf numFmtId="0" fontId="26" fillId="0" borderId="46" xfId="186" applyFont="1" applyFill="1" applyBorder="1">
      <alignment/>
      <protection/>
    </xf>
    <xf numFmtId="1" fontId="26" fillId="0" borderId="47" xfId="186" applyNumberFormat="1" applyFont="1" applyFill="1" applyBorder="1" applyAlignment="1">
      <alignment horizontal="right"/>
      <protection/>
    </xf>
    <xf numFmtId="49" fontId="26" fillId="0" borderId="84" xfId="0" applyNumberFormat="1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47" xfId="0" applyFont="1" applyFill="1" applyBorder="1" applyAlignment="1">
      <alignment horizontal="left"/>
    </xf>
    <xf numFmtId="1" fontId="47" fillId="25" borderId="82" xfId="0" applyNumberFormat="1" applyFont="1" applyFill="1" applyBorder="1" applyAlignment="1">
      <alignment horizontal="center" vertical="center"/>
    </xf>
    <xf numFmtId="1" fontId="47" fillId="25" borderId="81" xfId="0" applyNumberFormat="1" applyFont="1" applyFill="1" applyBorder="1" applyAlignment="1">
      <alignment horizontal="center" vertical="center"/>
    </xf>
    <xf numFmtId="1" fontId="47" fillId="25" borderId="83" xfId="0" applyNumberFormat="1" applyFont="1" applyFill="1" applyBorder="1" applyAlignment="1">
      <alignment horizontal="center" vertical="center"/>
    </xf>
    <xf numFmtId="1" fontId="47" fillId="0" borderId="84" xfId="0" applyNumberFormat="1" applyFont="1" applyFill="1" applyBorder="1" applyAlignment="1">
      <alignment horizontal="center" vertical="center"/>
    </xf>
    <xf numFmtId="0" fontId="30" fillId="0" borderId="0" xfId="186" applyFont="1" applyAlignment="1">
      <alignment wrapText="1"/>
      <protection/>
    </xf>
    <xf numFmtId="0" fontId="30" fillId="0" borderId="0" xfId="186" applyFont="1" applyBorder="1" applyAlignment="1">
      <alignment shrinkToFit="1"/>
      <protection/>
    </xf>
    <xf numFmtId="0" fontId="0" fillId="0" borderId="0" xfId="186" applyAlignment="1">
      <alignment/>
      <protection/>
    </xf>
    <xf numFmtId="0" fontId="0" fillId="0" borderId="49" xfId="186" applyBorder="1" applyAlignment="1">
      <alignment/>
      <protection/>
    </xf>
    <xf numFmtId="0" fontId="0" fillId="0" borderId="43" xfId="186" applyBorder="1" applyAlignment="1">
      <alignment/>
      <protection/>
    </xf>
    <xf numFmtId="0" fontId="31" fillId="0" borderId="43" xfId="112" applyBorder="1" applyAlignment="1" applyProtection="1">
      <alignment/>
      <protection/>
    </xf>
    <xf numFmtId="3" fontId="0" fillId="0" borderId="43" xfId="186" applyNumberFormat="1" applyBorder="1" applyAlignment="1">
      <alignment/>
      <protection/>
    </xf>
    <xf numFmtId="0" fontId="0" fillId="0" borderId="50" xfId="186" applyBorder="1" applyAlignment="1">
      <alignment/>
      <protection/>
    </xf>
    <xf numFmtId="0" fontId="25" fillId="0" borderId="45" xfId="186" applyFont="1" applyBorder="1" applyAlignment="1">
      <alignment/>
      <protection/>
    </xf>
    <xf numFmtId="0" fontId="0" fillId="0" borderId="42" xfId="186" applyBorder="1" applyAlignment="1">
      <alignment/>
      <protection/>
    </xf>
    <xf numFmtId="0" fontId="27" fillId="0" borderId="42" xfId="186" applyFont="1" applyBorder="1" applyAlignment="1">
      <alignment horizontal="center"/>
      <protection/>
    </xf>
    <xf numFmtId="0" fontId="27" fillId="0" borderId="52" xfId="186" applyFont="1" applyBorder="1" applyAlignment="1">
      <alignment horizontal="center"/>
      <protection/>
    </xf>
    <xf numFmtId="0" fontId="0" fillId="0" borderId="89" xfId="186" applyBorder="1" applyAlignment="1">
      <alignment/>
      <protection/>
    </xf>
    <xf numFmtId="0" fontId="0" fillId="0" borderId="90" xfId="186" applyBorder="1" applyAlignment="1">
      <alignment/>
      <protection/>
    </xf>
    <xf numFmtId="0" fontId="0" fillId="0" borderId="91" xfId="186" applyBorder="1" applyAlignment="1">
      <alignment/>
      <protection/>
    </xf>
    <xf numFmtId="0" fontId="0" fillId="0" borderId="92" xfId="186" applyBorder="1" applyAlignment="1">
      <alignment/>
      <protection/>
    </xf>
    <xf numFmtId="0" fontId="0" fillId="0" borderId="44" xfId="186" applyBorder="1" applyAlignment="1">
      <alignment/>
      <protection/>
    </xf>
    <xf numFmtId="0" fontId="0" fillId="0" borderId="93" xfId="186" applyBorder="1" applyAlignment="1">
      <alignment/>
      <protection/>
    </xf>
    <xf numFmtId="0" fontId="0" fillId="0" borderId="0" xfId="186" applyFont="1" applyBorder="1" applyAlignment="1">
      <alignment shrinkToFit="1"/>
      <protection/>
    </xf>
    <xf numFmtId="0" fontId="0" fillId="0" borderId="94" xfId="186" applyBorder="1" applyAlignment="1">
      <alignment/>
      <protection/>
    </xf>
    <xf numFmtId="0" fontId="0" fillId="0" borderId="95" xfId="186" applyBorder="1" applyAlignment="1">
      <alignment/>
      <protection/>
    </xf>
    <xf numFmtId="0" fontId="0" fillId="0" borderId="96" xfId="186" applyBorder="1" applyAlignment="1">
      <alignment/>
      <protection/>
    </xf>
    <xf numFmtId="0" fontId="25" fillId="0" borderId="42" xfId="186" applyFont="1" applyBorder="1" applyAlignment="1">
      <alignment/>
      <protection/>
    </xf>
    <xf numFmtId="0" fontId="25" fillId="0" borderId="52" xfId="186" applyFont="1" applyBorder="1" applyAlignment="1">
      <alignment/>
      <protection/>
    </xf>
    <xf numFmtId="0" fontId="26" fillId="0" borderId="5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" fontId="47" fillId="26" borderId="82" xfId="0" applyNumberFormat="1" applyFont="1" applyFill="1" applyBorder="1" applyAlignment="1">
      <alignment horizontal="center" vertical="center"/>
    </xf>
    <xf numFmtId="1" fontId="47" fillId="26" borderId="81" xfId="0" applyNumberFormat="1" applyFont="1" applyFill="1" applyBorder="1" applyAlignment="1">
      <alignment horizontal="center" vertical="center"/>
    </xf>
    <xf numFmtId="1" fontId="47" fillId="26" borderId="83" xfId="0" applyNumberFormat="1" applyFont="1" applyFill="1" applyBorder="1" applyAlignment="1">
      <alignment horizontal="center" vertical="center"/>
    </xf>
    <xf numFmtId="1" fontId="47" fillId="19" borderId="28" xfId="0" applyNumberFormat="1" applyFont="1" applyFill="1" applyBorder="1" applyAlignment="1">
      <alignment horizontal="center" vertical="center"/>
    </xf>
    <xf numFmtId="0" fontId="37" fillId="0" borderId="47" xfId="170" applyFont="1" applyFill="1" applyBorder="1" applyAlignment="1">
      <alignment vertical="top" wrapText="1"/>
      <protection/>
    </xf>
    <xf numFmtId="14" fontId="37" fillId="0" borderId="47" xfId="170" applyNumberFormat="1" applyFont="1" applyFill="1" applyBorder="1" applyAlignment="1">
      <alignment horizontal="left" vertical="top" wrapText="1"/>
      <protection/>
    </xf>
    <xf numFmtId="0" fontId="37" fillId="0" borderId="47" xfId="170" applyNumberFormat="1" applyFont="1" applyFill="1" applyBorder="1" applyAlignment="1">
      <alignment horizontal="center" vertical="top" wrapText="1"/>
      <protection/>
    </xf>
    <xf numFmtId="0" fontId="37" fillId="0" borderId="47" xfId="0" applyFont="1" applyFill="1" applyBorder="1" applyAlignment="1">
      <alignment horizontal="center" vertical="top"/>
    </xf>
    <xf numFmtId="0" fontId="50" fillId="0" borderId="47" xfId="170" applyFont="1" applyFill="1" applyBorder="1" applyAlignment="1">
      <alignment horizontal="center" vertical="top" wrapText="1"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8" fillId="24" borderId="19" xfId="0" applyFont="1" applyFill="1" applyBorder="1" applyAlignment="1">
      <alignment horizontal="center"/>
    </xf>
    <xf numFmtId="0" fontId="26" fillId="0" borderId="47" xfId="170" applyFont="1" applyFill="1" applyBorder="1" applyAlignment="1">
      <alignment horizontal="center"/>
      <protection/>
    </xf>
    <xf numFmtId="0" fontId="26" fillId="0" borderId="47" xfId="170" applyFont="1" applyFill="1" applyBorder="1" applyAlignment="1">
      <alignment horizontal="left"/>
      <protection/>
    </xf>
    <xf numFmtId="0" fontId="28" fillId="24" borderId="55" xfId="0" applyFont="1" applyFill="1" applyBorder="1" applyAlignment="1">
      <alignment horizontal="center"/>
    </xf>
    <xf numFmtId="0" fontId="28" fillId="24" borderId="47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right"/>
    </xf>
    <xf numFmtId="0" fontId="26" fillId="0" borderId="56" xfId="0" applyFont="1" applyFill="1" applyBorder="1" applyAlignment="1">
      <alignment horizontal="right"/>
    </xf>
    <xf numFmtId="0" fontId="0" fillId="28" borderId="19" xfId="0" applyFont="1" applyFill="1" applyBorder="1" applyAlignment="1">
      <alignment horizontal="center"/>
    </xf>
    <xf numFmtId="0" fontId="28" fillId="28" borderId="19" xfId="0" applyFont="1" applyFill="1" applyBorder="1" applyAlignment="1">
      <alignment horizontal="center"/>
    </xf>
    <xf numFmtId="0" fontId="26" fillId="0" borderId="97" xfId="186" applyFont="1" applyFill="1" applyBorder="1">
      <alignment/>
      <protection/>
    </xf>
    <xf numFmtId="0" fontId="26" fillId="0" borderId="98" xfId="186" applyFont="1" applyFill="1" applyBorder="1" applyAlignment="1">
      <alignment horizontal="center"/>
      <protection/>
    </xf>
    <xf numFmtId="0" fontId="26" fillId="0" borderId="46" xfId="186" applyFont="1" applyFill="1" applyBorder="1" applyAlignment="1">
      <alignment horizontal="center"/>
      <protection/>
    </xf>
    <xf numFmtId="1" fontId="47" fillId="19" borderId="78" xfId="0" applyNumberFormat="1" applyFont="1" applyFill="1" applyBorder="1" applyAlignment="1">
      <alignment horizontal="center" vertical="center"/>
    </xf>
    <xf numFmtId="1" fontId="47" fillId="19" borderId="79" xfId="0" applyNumberFormat="1" applyFont="1" applyFill="1" applyBorder="1" applyAlignment="1">
      <alignment horizontal="center" vertical="center"/>
    </xf>
    <xf numFmtId="0" fontId="26" fillId="0" borderId="0" xfId="186" applyFont="1" applyFill="1" applyBorder="1">
      <alignment/>
      <protection/>
    </xf>
    <xf numFmtId="49" fontId="26" fillId="0" borderId="60" xfId="0" applyNumberFormat="1" applyFont="1" applyBorder="1" applyAlignment="1">
      <alignment horizontal="left"/>
    </xf>
    <xf numFmtId="1" fontId="47" fillId="25" borderId="78" xfId="0" applyNumberFormat="1" applyFont="1" applyFill="1" applyBorder="1" applyAlignment="1">
      <alignment horizontal="center" vertical="center"/>
    </xf>
    <xf numFmtId="1" fontId="47" fillId="25" borderId="79" xfId="0" applyNumberFormat="1" applyFont="1" applyFill="1" applyBorder="1" applyAlignment="1">
      <alignment horizontal="center" vertical="center"/>
    </xf>
    <xf numFmtId="1" fontId="47" fillId="0" borderId="8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49" fontId="26" fillId="0" borderId="60" xfId="0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 horizontal="center"/>
    </xf>
    <xf numFmtId="0" fontId="26" fillId="0" borderId="98" xfId="186" applyFont="1" applyFill="1" applyBorder="1">
      <alignment/>
      <protection/>
    </xf>
    <xf numFmtId="0" fontId="26" fillId="0" borderId="84" xfId="0" applyFont="1" applyBorder="1" applyAlignment="1">
      <alignment/>
    </xf>
    <xf numFmtId="1" fontId="46" fillId="0" borderId="63" xfId="0" applyNumberFormat="1" applyFont="1" applyFill="1" applyBorder="1" applyAlignment="1">
      <alignment horizontal="center" vertical="center"/>
    </xf>
    <xf numFmtId="1" fontId="46" fillId="0" borderId="73" xfId="0" applyNumberFormat="1" applyFont="1" applyBorder="1" applyAlignment="1">
      <alignment horizontal="center" vertical="center"/>
    </xf>
    <xf numFmtId="0" fontId="19" fillId="24" borderId="15" xfId="170" applyFont="1" applyFill="1" applyBorder="1" applyAlignment="1">
      <alignment/>
      <protection/>
    </xf>
    <xf numFmtId="0" fontId="19" fillId="24" borderId="15" xfId="170" applyFont="1" applyFill="1" applyBorder="1" applyAlignment="1">
      <alignment horizontal="center"/>
      <protection/>
    </xf>
    <xf numFmtId="1" fontId="46" fillId="0" borderId="74" xfId="0" applyNumberFormat="1" applyFont="1" applyFill="1" applyBorder="1" applyAlignment="1">
      <alignment horizontal="center" vertical="center"/>
    </xf>
    <xf numFmtId="1" fontId="46" fillId="25" borderId="73" xfId="0" applyNumberFormat="1" applyFont="1" applyFill="1" applyBorder="1" applyAlignment="1">
      <alignment horizontal="center" vertical="center"/>
    </xf>
    <xf numFmtId="1" fontId="46" fillId="25" borderId="74" xfId="0" applyNumberFormat="1" applyFont="1" applyFill="1" applyBorder="1" applyAlignment="1">
      <alignment horizontal="center" vertical="center"/>
    </xf>
    <xf numFmtId="1" fontId="46" fillId="0" borderId="72" xfId="0" applyNumberFormat="1" applyFont="1" applyBorder="1" applyAlignment="1">
      <alignment horizontal="center" vertical="center"/>
    </xf>
    <xf numFmtId="1" fontId="46" fillId="0" borderId="75" xfId="0" applyNumberFormat="1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2" fillId="24" borderId="47" xfId="170" applyFont="1" applyFill="1" applyBorder="1" applyAlignment="1">
      <alignment horizontal="left"/>
      <protection/>
    </xf>
    <xf numFmtId="49" fontId="26" fillId="0" borderId="54" xfId="0" applyNumberFormat="1" applyFont="1" applyFill="1" applyBorder="1" applyAlignment="1">
      <alignment horizontal="right"/>
    </xf>
    <xf numFmtId="0" fontId="0" fillId="0" borderId="23" xfId="167" applyFont="1" applyBorder="1" applyAlignment="1">
      <alignment/>
      <protection/>
    </xf>
    <xf numFmtId="49" fontId="26" fillId="0" borderId="54" xfId="0" applyNumberFormat="1" applyFont="1" applyBorder="1" applyAlignment="1">
      <alignment horizontal="left"/>
    </xf>
    <xf numFmtId="0" fontId="39" fillId="0" borderId="84" xfId="0" applyFont="1" applyBorder="1" applyAlignment="1">
      <alignment horizontal="center"/>
    </xf>
    <xf numFmtId="0" fontId="28" fillId="0" borderId="84" xfId="0" applyFont="1" applyFill="1" applyBorder="1" applyAlignment="1">
      <alignment horizontal="center"/>
    </xf>
    <xf numFmtId="0" fontId="28" fillId="0" borderId="99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2" fillId="0" borderId="0" xfId="112" applyNumberFormat="1" applyFont="1" applyAlignment="1" applyProtection="1">
      <alignment/>
      <protection/>
    </xf>
    <xf numFmtId="0" fontId="53" fillId="0" borderId="0" xfId="112" applyNumberFormat="1" applyFont="1" applyAlignment="1" applyProtection="1">
      <alignment/>
      <protection/>
    </xf>
    <xf numFmtId="1" fontId="47" fillId="25" borderId="28" xfId="0" applyNumberFormat="1" applyFont="1" applyFill="1" applyBorder="1" applyAlignment="1">
      <alignment horizontal="center" vertical="center"/>
    </xf>
    <xf numFmtId="1" fontId="47" fillId="0" borderId="68" xfId="0" applyNumberFormat="1" applyFont="1" applyFill="1" applyBorder="1" applyAlignment="1">
      <alignment horizontal="center" vertical="center"/>
    </xf>
    <xf numFmtId="1" fontId="47" fillId="26" borderId="65" xfId="0" applyNumberFormat="1" applyFont="1" applyFill="1" applyBorder="1" applyAlignment="1">
      <alignment horizontal="center" vertical="center"/>
    </xf>
    <xf numFmtId="1" fontId="47" fillId="26" borderId="64" xfId="0" applyNumberFormat="1" applyFont="1" applyFill="1" applyBorder="1" applyAlignment="1">
      <alignment horizontal="center" vertical="center"/>
    </xf>
    <xf numFmtId="1" fontId="47" fillId="26" borderId="66" xfId="0" applyNumberFormat="1" applyFont="1" applyFill="1" applyBorder="1" applyAlignment="1">
      <alignment horizontal="center" vertical="center"/>
    </xf>
    <xf numFmtId="1" fontId="47" fillId="0" borderId="66" xfId="0" applyNumberFormat="1" applyFont="1" applyBorder="1" applyAlignment="1">
      <alignment horizontal="center" vertical="center"/>
    </xf>
    <xf numFmtId="1" fontId="47" fillId="0" borderId="70" xfId="0" applyNumberFormat="1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 wrapText="1"/>
    </xf>
    <xf numFmtId="0" fontId="51" fillId="0" borderId="47" xfId="0" applyFont="1" applyFill="1" applyBorder="1" applyAlignment="1">
      <alignment vertical="top" wrapText="1"/>
    </xf>
    <xf numFmtId="0" fontId="51" fillId="0" borderId="88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/>
    </xf>
    <xf numFmtId="1" fontId="47" fillId="0" borderId="53" xfId="0" applyNumberFormat="1" applyFont="1" applyFill="1" applyBorder="1" applyAlignment="1">
      <alignment horizontal="center" vertical="center"/>
    </xf>
    <xf numFmtId="0" fontId="51" fillId="29" borderId="0" xfId="0" applyFont="1" applyFill="1" applyBorder="1" applyAlignment="1">
      <alignment vertical="top" wrapText="1"/>
    </xf>
    <xf numFmtId="1" fontId="46" fillId="0" borderId="72" xfId="0" applyNumberFormat="1" applyFont="1" applyFill="1" applyBorder="1" applyAlignment="1">
      <alignment horizontal="center" vertical="center"/>
    </xf>
    <xf numFmtId="1" fontId="47" fillId="0" borderId="62" xfId="0" applyNumberFormat="1" applyFont="1" applyFill="1" applyBorder="1" applyAlignment="1">
      <alignment horizontal="center" vertical="center"/>
    </xf>
    <xf numFmtId="1" fontId="47" fillId="25" borderId="72" xfId="0" applyNumberFormat="1" applyFont="1" applyFill="1" applyBorder="1" applyAlignment="1">
      <alignment horizontal="center" vertical="center"/>
    </xf>
    <xf numFmtId="0" fontId="51" fillId="29" borderId="68" xfId="0" applyFont="1" applyFill="1" applyBorder="1" applyAlignment="1">
      <alignment vertical="top" wrapText="1"/>
    </xf>
    <xf numFmtId="0" fontId="28" fillId="27" borderId="8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" fontId="47" fillId="25" borderId="68" xfId="0" applyNumberFormat="1" applyFont="1" applyFill="1" applyBorder="1" applyAlignment="1">
      <alignment horizontal="center" vertical="center"/>
    </xf>
    <xf numFmtId="49" fontId="26" fillId="0" borderId="54" xfId="0" applyNumberFormat="1" applyFont="1" applyBorder="1" applyAlignment="1">
      <alignment horizontal="right"/>
    </xf>
    <xf numFmtId="0" fontId="26" fillId="0" borderId="0" xfId="167" applyFont="1" applyFill="1" applyBorder="1" applyAlignment="1">
      <alignment horizontal="center"/>
      <protection/>
    </xf>
    <xf numFmtId="0" fontId="0" fillId="0" borderId="0" xfId="167" applyFont="1" applyFill="1" applyBorder="1" applyAlignment="1">
      <alignment horizontal="center"/>
      <protection/>
    </xf>
    <xf numFmtId="0" fontId="26" fillId="0" borderId="0" xfId="186" applyFont="1" applyFill="1" applyBorder="1" applyAlignment="1">
      <alignment horizontal="center"/>
      <protection/>
    </xf>
    <xf numFmtId="1" fontId="26" fillId="0" borderId="0" xfId="186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56" fillId="0" borderId="0" xfId="162" applyNumberFormat="1" applyFont="1" applyFill="1" applyBorder="1" applyAlignment="1">
      <alignment horizontal="center"/>
      <protection/>
    </xf>
    <xf numFmtId="0" fontId="0" fillId="0" borderId="0" xfId="167" applyFill="1" applyBorder="1" applyAlignment="1">
      <alignment horizontal="center"/>
      <protection/>
    </xf>
    <xf numFmtId="0" fontId="37" fillId="0" borderId="0" xfId="170" applyFont="1" applyFill="1" applyBorder="1" applyAlignment="1">
      <alignment horizontal="center" vertical="top" wrapText="1"/>
      <protection/>
    </xf>
    <xf numFmtId="14" fontId="37" fillId="0" borderId="0" xfId="170" applyNumberFormat="1" applyFont="1" applyFill="1" applyBorder="1" applyAlignment="1">
      <alignment horizontal="center" vertical="top" wrapText="1"/>
      <protection/>
    </xf>
    <xf numFmtId="0" fontId="37" fillId="0" borderId="0" xfId="170" applyNumberFormat="1" applyFont="1" applyFill="1" applyBorder="1" applyAlignment="1">
      <alignment horizontal="center" vertical="top" wrapText="1"/>
      <protection/>
    </xf>
    <xf numFmtId="0" fontId="26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6" fillId="0" borderId="0" xfId="186" applyFont="1" applyFill="1" applyBorder="1" applyAlignment="1">
      <alignment horizontal="center"/>
      <protection/>
    </xf>
    <xf numFmtId="49" fontId="26" fillId="0" borderId="0" xfId="0" applyNumberFormat="1" applyFont="1" applyFill="1" applyBorder="1" applyAlignment="1">
      <alignment horizontal="center"/>
    </xf>
    <xf numFmtId="0" fontId="37" fillId="0" borderId="0" xfId="167" applyFont="1" applyFill="1" applyBorder="1" applyAlignment="1">
      <alignment horizontal="center" vertical="top" wrapText="1"/>
      <protection/>
    </xf>
    <xf numFmtId="14" fontId="37" fillId="0" borderId="0" xfId="167" applyNumberFormat="1" applyFont="1" applyFill="1" applyBorder="1" applyAlignment="1">
      <alignment horizontal="center" vertical="top" wrapText="1"/>
      <protection/>
    </xf>
    <xf numFmtId="1" fontId="37" fillId="0" borderId="0" xfId="167" applyNumberFormat="1" applyFont="1" applyFill="1" applyBorder="1" applyAlignment="1">
      <alignment horizontal="center" vertical="top" wrapText="1"/>
      <protection/>
    </xf>
    <xf numFmtId="0" fontId="37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37" fillId="0" borderId="0" xfId="167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6" fillId="0" borderId="0" xfId="18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6" fillId="0" borderId="0" xfId="186" applyNumberFormat="1" applyFont="1" applyFill="1" applyBorder="1" applyAlignment="1">
      <alignment horizontal="center"/>
      <protection/>
    </xf>
    <xf numFmtId="0" fontId="26" fillId="0" borderId="0" xfId="167" applyFont="1" applyFill="1" applyBorder="1" applyAlignment="1">
      <alignment horizontal="center" vertical="center"/>
      <protection/>
    </xf>
    <xf numFmtId="0" fontId="26" fillId="0" borderId="0" xfId="170" applyFont="1" applyFill="1" applyBorder="1" applyAlignment="1">
      <alignment horizontal="center"/>
      <protection/>
    </xf>
    <xf numFmtId="0" fontId="0" fillId="0" borderId="0" xfId="1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" fontId="26" fillId="0" borderId="0" xfId="186" applyNumberFormat="1" applyFont="1" applyFill="1" applyBorder="1" applyAlignment="1">
      <alignment horizontal="center"/>
      <protection/>
    </xf>
    <xf numFmtId="0" fontId="26" fillId="0" borderId="47" xfId="0" applyFont="1" applyBorder="1" applyAlignment="1">
      <alignment horizontal="right"/>
    </xf>
    <xf numFmtId="1" fontId="47" fillId="0" borderId="74" xfId="0" applyNumberFormat="1" applyFont="1" applyBorder="1" applyAlignment="1">
      <alignment horizontal="center" vertical="center"/>
    </xf>
    <xf numFmtId="1" fontId="47" fillId="0" borderId="75" xfId="0" applyNumberFormat="1" applyFont="1" applyBorder="1" applyAlignment="1">
      <alignment horizontal="center" vertical="center"/>
    </xf>
    <xf numFmtId="1" fontId="47" fillId="0" borderId="73" xfId="0" applyNumberFormat="1" applyFont="1" applyFill="1" applyBorder="1" applyAlignment="1">
      <alignment horizontal="center" vertical="center"/>
    </xf>
    <xf numFmtId="0" fontId="20" fillId="0" borderId="47" xfId="186" applyFont="1" applyBorder="1">
      <alignment/>
      <protection/>
    </xf>
    <xf numFmtId="0" fontId="26" fillId="24" borderId="0" xfId="186" applyFont="1" applyFill="1" applyBorder="1">
      <alignment/>
      <protection/>
    </xf>
    <xf numFmtId="0" fontId="26" fillId="0" borderId="0" xfId="186" applyFont="1" applyBorder="1">
      <alignment/>
      <protection/>
    </xf>
    <xf numFmtId="0" fontId="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0" xfId="167" applyFont="1" applyFill="1" applyBorder="1" applyAlignment="1">
      <alignment/>
      <protection/>
    </xf>
    <xf numFmtId="0" fontId="26" fillId="0" borderId="0" xfId="186" applyFont="1" applyFill="1" applyBorder="1">
      <alignment/>
      <protection/>
    </xf>
    <xf numFmtId="0" fontId="28" fillId="0" borderId="0" xfId="0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0" fontId="26" fillId="0" borderId="0" xfId="170" applyFont="1" applyFill="1" applyBorder="1" applyAlignment="1">
      <alignment horizontal="center"/>
      <protection/>
    </xf>
    <xf numFmtId="0" fontId="26" fillId="0" borderId="0" xfId="170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right"/>
    </xf>
    <xf numFmtId="0" fontId="25" fillId="24" borderId="22" xfId="170" applyFont="1" applyFill="1" applyBorder="1" applyAlignment="1">
      <alignment/>
      <protection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left"/>
    </xf>
    <xf numFmtId="1" fontId="26" fillId="0" borderId="0" xfId="18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2" fillId="30" borderId="0" xfId="0" applyFont="1" applyFill="1" applyBorder="1" applyAlignment="1">
      <alignment horizontal="left"/>
    </xf>
    <xf numFmtId="49" fontId="26" fillId="30" borderId="0" xfId="0" applyNumberFormat="1" applyFont="1" applyFill="1" applyBorder="1" applyAlignment="1">
      <alignment horizontal="right"/>
    </xf>
    <xf numFmtId="0" fontId="28" fillId="30" borderId="0" xfId="0" applyFont="1" applyFill="1" applyBorder="1" applyAlignment="1">
      <alignment horizontal="center"/>
    </xf>
    <xf numFmtId="168" fontId="43" fillId="30" borderId="0" xfId="0" applyNumberFormat="1" applyFont="1" applyFill="1" applyBorder="1" applyAlignment="1">
      <alignment horizontal="center"/>
    </xf>
    <xf numFmtId="0" fontId="43" fillId="30" borderId="0" xfId="0" applyFont="1" applyFill="1" applyBorder="1" applyAlignment="1">
      <alignment horizontal="center"/>
    </xf>
    <xf numFmtId="0" fontId="24" fillId="30" borderId="0" xfId="0" applyFont="1" applyFill="1" applyBorder="1" applyAlignment="1">
      <alignment horizontal="right"/>
    </xf>
    <xf numFmtId="0" fontId="24" fillId="30" borderId="0" xfId="0" applyFont="1" applyFill="1" applyBorder="1" applyAlignment="1">
      <alignment horizontal="center"/>
    </xf>
    <xf numFmtId="168" fontId="24" fillId="30" borderId="0" xfId="0" applyNumberFormat="1" applyFont="1" applyFill="1" applyBorder="1" applyAlignment="1">
      <alignment horizontal="center"/>
    </xf>
    <xf numFmtId="49" fontId="32" fillId="30" borderId="0" xfId="0" applyNumberFormat="1" applyFont="1" applyFill="1" applyBorder="1" applyAlignment="1">
      <alignment horizontal="right"/>
    </xf>
    <xf numFmtId="0" fontId="32" fillId="30" borderId="0" xfId="0" applyFont="1" applyFill="1" applyBorder="1" applyAlignment="1">
      <alignment/>
    </xf>
    <xf numFmtId="0" fontId="26" fillId="30" borderId="0" xfId="0" applyFont="1" applyFill="1" applyBorder="1" applyAlignment="1">
      <alignment horizontal="left"/>
    </xf>
    <xf numFmtId="0" fontId="54" fillId="0" borderId="60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/>
    </xf>
    <xf numFmtId="0" fontId="0" fillId="0" borderId="47" xfId="170" applyFont="1" applyFill="1" applyBorder="1" applyAlignment="1">
      <alignment horizontal="center"/>
      <protection/>
    </xf>
    <xf numFmtId="0" fontId="39" fillId="0" borderId="53" xfId="0" applyFont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26" fillId="0" borderId="100" xfId="0" applyFont="1" applyBorder="1" applyAlignment="1">
      <alignment/>
    </xf>
    <xf numFmtId="0" fontId="28" fillId="0" borderId="100" xfId="0" applyFont="1" applyFill="1" applyBorder="1" applyAlignment="1">
      <alignment horizontal="center"/>
    </xf>
    <xf numFmtId="1" fontId="47" fillId="26" borderId="73" xfId="0" applyNumberFormat="1" applyFont="1" applyFill="1" applyBorder="1" applyAlignment="1">
      <alignment horizontal="center" vertical="center"/>
    </xf>
    <xf numFmtId="1" fontId="47" fillId="26" borderId="63" xfId="0" applyNumberFormat="1" applyFont="1" applyFill="1" applyBorder="1" applyAlignment="1">
      <alignment horizontal="center" vertical="center"/>
    </xf>
    <xf numFmtId="1" fontId="47" fillId="26" borderId="74" xfId="0" applyNumberFormat="1" applyFont="1" applyFill="1" applyBorder="1" applyAlignment="1">
      <alignment horizontal="center" vertical="center"/>
    </xf>
    <xf numFmtId="1" fontId="47" fillId="25" borderId="67" xfId="0" applyNumberFormat="1" applyFont="1" applyFill="1" applyBorder="1" applyAlignment="1">
      <alignment horizontal="center" vertical="center"/>
    </xf>
    <xf numFmtId="1" fontId="47" fillId="25" borderId="69" xfId="0" applyNumberFormat="1" applyFont="1" applyFill="1" applyBorder="1" applyAlignment="1">
      <alignment horizontal="center" vertical="center"/>
    </xf>
    <xf numFmtId="1" fontId="47" fillId="19" borderId="63" xfId="0" applyNumberFormat="1" applyFont="1" applyFill="1" applyBorder="1" applyAlignment="1">
      <alignment horizontal="center" vertical="center"/>
    </xf>
    <xf numFmtId="1" fontId="47" fillId="19" borderId="73" xfId="0" applyNumberFormat="1" applyFont="1" applyFill="1" applyBorder="1" applyAlignment="1">
      <alignment horizontal="center" vertical="center"/>
    </xf>
    <xf numFmtId="1" fontId="47" fillId="19" borderId="74" xfId="0" applyNumberFormat="1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/>
    </xf>
    <xf numFmtId="0" fontId="58" fillId="0" borderId="68" xfId="0" applyFont="1" applyFill="1" applyBorder="1" applyAlignment="1">
      <alignment/>
    </xf>
    <xf numFmtId="0" fontId="59" fillId="0" borderId="68" xfId="0" applyFont="1" applyFill="1" applyBorder="1" applyAlignment="1">
      <alignment horizontal="right"/>
    </xf>
    <xf numFmtId="0" fontId="58" fillId="0" borderId="68" xfId="0" applyFont="1" applyFill="1" applyBorder="1" applyAlignment="1">
      <alignment horizontal="center"/>
    </xf>
    <xf numFmtId="0" fontId="58" fillId="0" borderId="68" xfId="0" applyNumberFormat="1" applyFont="1" applyFill="1" applyBorder="1" applyAlignment="1">
      <alignment horizontal="center"/>
    </xf>
    <xf numFmtId="0" fontId="43" fillId="0" borderId="68" xfId="0" applyFont="1" applyFill="1" applyBorder="1" applyAlignment="1">
      <alignment/>
    </xf>
    <xf numFmtId="0" fontId="60" fillId="0" borderId="68" xfId="0" applyFont="1" applyFill="1" applyBorder="1" applyAlignment="1">
      <alignment horizontal="center"/>
    </xf>
    <xf numFmtId="0" fontId="61" fillId="0" borderId="68" xfId="0" applyFont="1" applyFill="1" applyBorder="1" applyAlignment="1">
      <alignment horizontal="center"/>
    </xf>
    <xf numFmtId="0" fontId="62" fillId="0" borderId="68" xfId="0" applyFont="1" applyFill="1" applyBorder="1" applyAlignment="1">
      <alignment horizontal="center"/>
    </xf>
    <xf numFmtId="0" fontId="61" fillId="0" borderId="68" xfId="0" applyNumberFormat="1" applyFont="1" applyFill="1" applyBorder="1" applyAlignment="1">
      <alignment horizontal="center"/>
    </xf>
    <xf numFmtId="0" fontId="62" fillId="0" borderId="68" xfId="167" applyFont="1" applyFill="1" applyBorder="1" applyAlignment="1">
      <alignment horizontal="center"/>
      <protection/>
    </xf>
    <xf numFmtId="0" fontId="63" fillId="0" borderId="68" xfId="0" applyFont="1" applyFill="1" applyBorder="1" applyAlignment="1">
      <alignment horizontal="center"/>
    </xf>
    <xf numFmtId="0" fontId="28" fillId="24" borderId="19" xfId="0" applyFont="1" applyFill="1" applyBorder="1" applyAlignment="1">
      <alignment/>
    </xf>
    <xf numFmtId="0" fontId="28" fillId="30" borderId="19" xfId="0" applyFont="1" applyFill="1" applyBorder="1" applyAlignment="1">
      <alignment horizontal="center"/>
    </xf>
    <xf numFmtId="0" fontId="28" fillId="30" borderId="55" xfId="0" applyFont="1" applyFill="1" applyBorder="1" applyAlignment="1">
      <alignment horizontal="center"/>
    </xf>
    <xf numFmtId="0" fontId="28" fillId="30" borderId="47" xfId="0" applyFont="1" applyFill="1" applyBorder="1" applyAlignment="1">
      <alignment horizontal="center"/>
    </xf>
    <xf numFmtId="0" fontId="51" fillId="27" borderId="47" xfId="0" applyFont="1" applyFill="1" applyBorder="1" applyAlignment="1">
      <alignment vertical="top" wrapText="1"/>
    </xf>
    <xf numFmtId="0" fontId="51" fillId="24" borderId="47" xfId="0" applyFont="1" applyFill="1" applyBorder="1" applyAlignment="1">
      <alignment vertical="top" wrapText="1"/>
    </xf>
    <xf numFmtId="0" fontId="51" fillId="31" borderId="47" xfId="0" applyFont="1" applyFill="1" applyBorder="1" applyAlignment="1">
      <alignment vertical="top" wrapText="1"/>
    </xf>
    <xf numFmtId="0" fontId="51" fillId="32" borderId="47" xfId="0" applyFont="1" applyFill="1" applyBorder="1" applyAlignment="1">
      <alignment vertical="top" wrapText="1"/>
    </xf>
    <xf numFmtId="0" fontId="26" fillId="0" borderId="88" xfId="0" applyFont="1" applyFill="1" applyBorder="1" applyAlignment="1">
      <alignment horizontal="left"/>
    </xf>
    <xf numFmtId="0" fontId="0" fillId="27" borderId="56" xfId="167" applyFont="1" applyFill="1" applyBorder="1" applyAlignment="1">
      <alignment horizontal="right"/>
      <protection/>
    </xf>
    <xf numFmtId="0" fontId="44" fillId="0" borderId="55" xfId="0" applyFont="1" applyBorder="1" applyAlignment="1">
      <alignment horizontal="center"/>
    </xf>
    <xf numFmtId="0" fontId="28" fillId="28" borderId="55" xfId="0" applyFont="1" applyFill="1" applyBorder="1" applyAlignment="1">
      <alignment horizontal="center"/>
    </xf>
    <xf numFmtId="0" fontId="29" fillId="0" borderId="0" xfId="0" applyFont="1" applyAlignment="1">
      <alignment/>
    </xf>
    <xf numFmtId="1" fontId="46" fillId="0" borderId="64" xfId="0" applyNumberFormat="1" applyFont="1" applyFill="1" applyBorder="1" applyAlignment="1">
      <alignment horizontal="center" vertical="center"/>
    </xf>
    <xf numFmtId="1" fontId="46" fillId="0" borderId="65" xfId="0" applyNumberFormat="1" applyFont="1" applyBorder="1" applyAlignment="1">
      <alignment horizontal="center" vertical="center"/>
    </xf>
    <xf numFmtId="1" fontId="46" fillId="0" borderId="64" xfId="0" applyNumberFormat="1" applyFont="1" applyBorder="1" applyAlignment="1">
      <alignment horizontal="center" vertical="center"/>
    </xf>
    <xf numFmtId="1" fontId="46" fillId="0" borderId="66" xfId="0" applyNumberFormat="1" applyFont="1" applyFill="1" applyBorder="1" applyAlignment="1">
      <alignment horizontal="center" vertical="center"/>
    </xf>
    <xf numFmtId="1" fontId="46" fillId="25" borderId="65" xfId="0" applyNumberFormat="1" applyFont="1" applyFill="1" applyBorder="1" applyAlignment="1">
      <alignment horizontal="center" vertical="center"/>
    </xf>
    <xf numFmtId="1" fontId="46" fillId="25" borderId="66" xfId="0" applyNumberFormat="1" applyFont="1" applyFill="1" applyBorder="1" applyAlignment="1">
      <alignment horizontal="center" vertical="center"/>
    </xf>
    <xf numFmtId="1" fontId="46" fillId="0" borderId="68" xfId="0" applyNumberFormat="1" applyFont="1" applyBorder="1" applyAlignment="1">
      <alignment horizontal="center" vertical="center"/>
    </xf>
    <xf numFmtId="1" fontId="46" fillId="0" borderId="62" xfId="0" applyNumberFormat="1" applyFont="1" applyBorder="1" applyAlignment="1">
      <alignment horizontal="center" vertical="center"/>
    </xf>
    <xf numFmtId="1" fontId="46" fillId="0" borderId="70" xfId="0" applyNumberFormat="1" applyFont="1" applyFill="1" applyBorder="1" applyAlignment="1">
      <alignment horizontal="center" vertical="center"/>
    </xf>
    <xf numFmtId="0" fontId="26" fillId="0" borderId="47" xfId="186" applyFont="1" applyFill="1" applyBorder="1" applyAlignment="1">
      <alignment horizontal="right"/>
      <protection/>
    </xf>
    <xf numFmtId="0" fontId="26" fillId="0" borderId="97" xfId="186" applyFont="1" applyFill="1" applyBorder="1" applyAlignment="1">
      <alignment horizontal="right"/>
      <protection/>
    </xf>
    <xf numFmtId="0" fontId="26" fillId="0" borderId="19" xfId="186" applyFont="1" applyFill="1" applyBorder="1" applyAlignment="1">
      <alignment horizontal="right"/>
      <protection/>
    </xf>
    <xf numFmtId="0" fontId="26" fillId="0" borderId="19" xfId="0" applyNumberFormat="1" applyFont="1" applyBorder="1" applyAlignment="1">
      <alignment horizontal="right"/>
    </xf>
    <xf numFmtId="0" fontId="25" fillId="24" borderId="20" xfId="170" applyFont="1" applyFill="1" applyBorder="1" applyAlignment="1">
      <alignment/>
      <protection/>
    </xf>
    <xf numFmtId="0" fontId="25" fillId="24" borderId="21" xfId="170" applyFont="1" applyFill="1" applyBorder="1" applyAlignment="1">
      <alignment/>
      <protection/>
    </xf>
    <xf numFmtId="170" fontId="47" fillId="0" borderId="47" xfId="0" applyNumberFormat="1" applyFont="1" applyBorder="1" applyAlignment="1">
      <alignment horizontal="center" textRotation="90"/>
    </xf>
    <xf numFmtId="0" fontId="25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30" fillId="24" borderId="0" xfId="170" applyFont="1" applyFill="1" applyBorder="1" applyAlignment="1">
      <alignment wrapText="1"/>
      <protection/>
    </xf>
    <xf numFmtId="0" fontId="0" fillId="24" borderId="25" xfId="170" applyFont="1" applyFill="1" applyBorder="1" applyAlignment="1">
      <alignment/>
      <protection/>
    </xf>
    <xf numFmtId="0" fontId="31" fillId="24" borderId="26" xfId="112" applyNumberFormat="1" applyFill="1" applyBorder="1" applyAlignment="1" applyProtection="1">
      <alignment/>
      <protection/>
    </xf>
    <xf numFmtId="0" fontId="0" fillId="24" borderId="26" xfId="170" applyNumberFormat="1" applyFont="1" applyFill="1" applyBorder="1" applyAlignment="1" applyProtection="1">
      <alignment/>
      <protection/>
    </xf>
    <xf numFmtId="3" fontId="0" fillId="24" borderId="27" xfId="170" applyNumberFormat="1" applyFont="1" applyFill="1" applyBorder="1" applyAlignment="1">
      <alignment horizontal="center"/>
      <protection/>
    </xf>
    <xf numFmtId="0" fontId="26" fillId="24" borderId="47" xfId="170" applyFont="1" applyFill="1" applyBorder="1" applyAlignment="1">
      <alignment horizontal="center"/>
      <protection/>
    </xf>
    <xf numFmtId="0" fontId="30" fillId="24" borderId="0" xfId="170" applyFont="1" applyFill="1" applyBorder="1" applyAlignment="1">
      <alignment/>
      <protection/>
    </xf>
    <xf numFmtId="0" fontId="24" fillId="24" borderId="15" xfId="170" applyFont="1" applyFill="1" applyBorder="1" applyAlignment="1">
      <alignment horizontal="center"/>
      <protection/>
    </xf>
    <xf numFmtId="170" fontId="47" fillId="0" borderId="84" xfId="0" applyNumberFormat="1" applyFont="1" applyBorder="1" applyAlignment="1">
      <alignment horizontal="center" textRotation="90"/>
    </xf>
    <xf numFmtId="170" fontId="47" fillId="0" borderId="101" xfId="0" applyNumberFormat="1" applyFont="1" applyBorder="1" applyAlignment="1">
      <alignment horizontal="center" textRotation="90"/>
    </xf>
    <xf numFmtId="170" fontId="47" fillId="0" borderId="19" xfId="0" applyNumberFormat="1" applyFont="1" applyBorder="1" applyAlignment="1">
      <alignment horizontal="center" textRotation="90"/>
    </xf>
    <xf numFmtId="170" fontId="47" fillId="0" borderId="88" xfId="0" applyNumberFormat="1" applyFont="1" applyBorder="1" applyAlignment="1">
      <alignment horizontal="center" textRotation="90"/>
    </xf>
    <xf numFmtId="170" fontId="47" fillId="0" borderId="102" xfId="0" applyNumberFormat="1" applyFont="1" applyBorder="1" applyAlignment="1">
      <alignment horizontal="center" textRotation="90"/>
    </xf>
    <xf numFmtId="170" fontId="47" fillId="0" borderId="103" xfId="0" applyNumberFormat="1" applyFont="1" applyBorder="1" applyAlignment="1">
      <alignment horizontal="center" textRotation="90"/>
    </xf>
    <xf numFmtId="170" fontId="47" fillId="0" borderId="104" xfId="0" applyNumberFormat="1" applyFont="1" applyBorder="1" applyAlignment="1">
      <alignment horizontal="center" textRotation="90"/>
    </xf>
    <xf numFmtId="170" fontId="47" fillId="0" borderId="105" xfId="0" applyNumberFormat="1" applyFont="1" applyBorder="1" applyAlignment="1">
      <alignment horizontal="center" textRotation="90"/>
    </xf>
    <xf numFmtId="170" fontId="47" fillId="0" borderId="106" xfId="0" applyNumberFormat="1" applyFont="1" applyBorder="1" applyAlignment="1">
      <alignment horizontal="center" textRotation="90"/>
    </xf>
    <xf numFmtId="170" fontId="47" fillId="0" borderId="73" xfId="0" applyNumberFormat="1" applyFont="1" applyBorder="1" applyAlignment="1">
      <alignment horizontal="center" textRotation="90"/>
    </xf>
    <xf numFmtId="170" fontId="47" fillId="0" borderId="63" xfId="0" applyNumberFormat="1" applyFont="1" applyBorder="1" applyAlignment="1">
      <alignment horizontal="center" textRotation="90"/>
    </xf>
    <xf numFmtId="170" fontId="47" fillId="0" borderId="74" xfId="0" applyNumberFormat="1" applyFont="1" applyBorder="1" applyAlignment="1">
      <alignment horizontal="center" textRotation="90"/>
    </xf>
    <xf numFmtId="170" fontId="47" fillId="0" borderId="55" xfId="0" applyNumberFormat="1" applyFont="1" applyBorder="1" applyAlignment="1">
      <alignment horizontal="center" textRotation="90"/>
    </xf>
    <xf numFmtId="170" fontId="47" fillId="0" borderId="107" xfId="0" applyNumberFormat="1" applyFont="1" applyBorder="1" applyAlignment="1">
      <alignment horizontal="center" textRotation="90"/>
    </xf>
    <xf numFmtId="170" fontId="47" fillId="0" borderId="57" xfId="0" applyNumberFormat="1" applyFont="1" applyBorder="1" applyAlignment="1">
      <alignment horizontal="center" textRotation="90"/>
    </xf>
    <xf numFmtId="170" fontId="47" fillId="0" borderId="108" xfId="0" applyNumberFormat="1" applyFont="1" applyBorder="1" applyAlignment="1">
      <alignment horizontal="center" textRotation="90"/>
    </xf>
    <xf numFmtId="170" fontId="47" fillId="0" borderId="82" xfId="0" applyNumberFormat="1" applyFont="1" applyBorder="1" applyAlignment="1">
      <alignment horizontal="center" textRotation="90"/>
    </xf>
    <xf numFmtId="170" fontId="47" fillId="0" borderId="81" xfId="0" applyNumberFormat="1" applyFont="1" applyBorder="1" applyAlignment="1">
      <alignment horizontal="center" textRotation="90"/>
    </xf>
    <xf numFmtId="170" fontId="47" fillId="0" borderId="83" xfId="0" applyNumberFormat="1" applyFont="1" applyBorder="1" applyAlignment="1">
      <alignment horizontal="center" textRotation="90"/>
    </xf>
    <xf numFmtId="170" fontId="47" fillId="0" borderId="53" xfId="0" applyNumberFormat="1" applyFont="1" applyBorder="1" applyAlignment="1">
      <alignment horizontal="center" textRotation="90"/>
    </xf>
    <xf numFmtId="0" fontId="27" fillId="0" borderId="19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3" fillId="0" borderId="15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19" fillId="0" borderId="15" xfId="0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30" fillId="24" borderId="0" xfId="0" applyFont="1" applyFill="1" applyBorder="1" applyAlignment="1">
      <alignment wrapText="1"/>
    </xf>
    <xf numFmtId="0" fontId="30" fillId="24" borderId="0" xfId="186" applyFont="1" applyFill="1" applyAlignment="1">
      <alignment wrapText="1"/>
      <protection/>
    </xf>
    <xf numFmtId="0" fontId="30" fillId="24" borderId="0" xfId="186" applyFont="1" applyFill="1" applyAlignment="1">
      <alignment/>
      <protection/>
    </xf>
    <xf numFmtId="0" fontId="30" fillId="24" borderId="0" xfId="186" applyFont="1" applyFill="1" applyBorder="1" applyAlignment="1">
      <alignment shrinkToFit="1"/>
      <protection/>
    </xf>
    <xf numFmtId="0" fontId="0" fillId="24" borderId="0" xfId="186" applyFill="1" applyAlignment="1">
      <alignment/>
      <protection/>
    </xf>
    <xf numFmtId="0" fontId="25" fillId="24" borderId="45" xfId="186" applyFont="1" applyFill="1" applyBorder="1" applyAlignment="1">
      <alignment/>
      <protection/>
    </xf>
    <xf numFmtId="0" fontId="0" fillId="24" borderId="42" xfId="186" applyFill="1" applyBorder="1" applyAlignment="1">
      <alignment/>
      <protection/>
    </xf>
    <xf numFmtId="0" fontId="25" fillId="24" borderId="42" xfId="186" applyFont="1" applyFill="1" applyBorder="1" applyAlignment="1">
      <alignment/>
      <protection/>
    </xf>
    <xf numFmtId="0" fontId="25" fillId="24" borderId="52" xfId="186" applyFont="1" applyFill="1" applyBorder="1" applyAlignment="1">
      <alignment/>
      <protection/>
    </xf>
    <xf numFmtId="0" fontId="0" fillId="24" borderId="49" xfId="186" applyFill="1" applyBorder="1" applyAlignment="1">
      <alignment/>
      <protection/>
    </xf>
    <xf numFmtId="0" fontId="0" fillId="24" borderId="43" xfId="186" applyFill="1" applyBorder="1" applyAlignment="1">
      <alignment/>
      <protection/>
    </xf>
    <xf numFmtId="0" fontId="0" fillId="24" borderId="0" xfId="186" applyFont="1" applyFill="1" applyBorder="1" applyAlignment="1">
      <alignment shrinkToFit="1"/>
      <protection/>
    </xf>
    <xf numFmtId="0" fontId="31" fillId="24" borderId="43" xfId="112" applyFill="1" applyBorder="1" applyAlignment="1" applyProtection="1">
      <alignment/>
      <protection/>
    </xf>
    <xf numFmtId="3" fontId="0" fillId="24" borderId="43" xfId="186" applyNumberFormat="1" applyFill="1" applyBorder="1" applyAlignment="1">
      <alignment/>
      <protection/>
    </xf>
    <xf numFmtId="0" fontId="0" fillId="24" borderId="50" xfId="186" applyFill="1" applyBorder="1" applyAlignment="1">
      <alignment/>
      <protection/>
    </xf>
    <xf numFmtId="0" fontId="0" fillId="24" borderId="89" xfId="186" applyFill="1" applyBorder="1" applyAlignment="1">
      <alignment/>
      <protection/>
    </xf>
    <xf numFmtId="0" fontId="0" fillId="24" borderId="90" xfId="186" applyFill="1" applyBorder="1" applyAlignment="1">
      <alignment/>
      <protection/>
    </xf>
    <xf numFmtId="0" fontId="0" fillId="24" borderId="91" xfId="186" applyFill="1" applyBorder="1" applyAlignment="1">
      <alignment/>
      <protection/>
    </xf>
    <xf numFmtId="0" fontId="0" fillId="24" borderId="92" xfId="186" applyFill="1" applyBorder="1" applyAlignment="1">
      <alignment/>
      <protection/>
    </xf>
    <xf numFmtId="0" fontId="0" fillId="24" borderId="44" xfId="186" applyFill="1" applyBorder="1" applyAlignment="1">
      <alignment/>
      <protection/>
    </xf>
    <xf numFmtId="0" fontId="0" fillId="24" borderId="93" xfId="186" applyFill="1" applyBorder="1" applyAlignment="1">
      <alignment/>
      <protection/>
    </xf>
    <xf numFmtId="0" fontId="0" fillId="24" borderId="94" xfId="186" applyFill="1" applyBorder="1" applyAlignment="1">
      <alignment/>
      <protection/>
    </xf>
    <xf numFmtId="0" fontId="0" fillId="24" borderId="95" xfId="186" applyFill="1" applyBorder="1" applyAlignment="1">
      <alignment/>
      <protection/>
    </xf>
    <xf numFmtId="0" fontId="0" fillId="24" borderId="96" xfId="186" applyFill="1" applyBorder="1" applyAlignment="1">
      <alignment/>
      <protection/>
    </xf>
    <xf numFmtId="0" fontId="27" fillId="24" borderId="42" xfId="186" applyFont="1" applyFill="1" applyBorder="1" applyAlignment="1">
      <alignment horizontal="center"/>
      <protection/>
    </xf>
    <xf numFmtId="0" fontId="27" fillId="24" borderId="52" xfId="186" applyFont="1" applyFill="1" applyBorder="1" applyAlignment="1">
      <alignment horizontal="center"/>
      <protection/>
    </xf>
    <xf numFmtId="0" fontId="0" fillId="24" borderId="49" xfId="186" applyFont="1" applyFill="1" applyBorder="1" applyAlignment="1">
      <alignment/>
      <protection/>
    </xf>
    <xf numFmtId="0" fontId="31" fillId="24" borderId="43" xfId="112" applyFont="1" applyFill="1" applyBorder="1" applyAlignment="1" applyProtection="1">
      <alignment/>
      <protection/>
    </xf>
    <xf numFmtId="0" fontId="0" fillId="24" borderId="89" xfId="186" applyFont="1" applyFill="1" applyBorder="1" applyAlignment="1">
      <alignment/>
      <protection/>
    </xf>
    <xf numFmtId="0" fontId="48" fillId="24" borderId="42" xfId="186" applyFont="1" applyFill="1" applyBorder="1" applyAlignment="1">
      <alignment horizontal="center"/>
      <protection/>
    </xf>
    <xf numFmtId="0" fontId="48" fillId="24" borderId="52" xfId="186" applyFont="1" applyFill="1" applyBorder="1" applyAlignment="1">
      <alignment horizontal="center"/>
      <protection/>
    </xf>
    <xf numFmtId="0" fontId="24" fillId="24" borderId="94" xfId="186" applyFont="1" applyFill="1" applyBorder="1" applyAlignment="1">
      <alignment horizontal="center"/>
      <protection/>
    </xf>
    <xf numFmtId="0" fontId="24" fillId="24" borderId="95" xfId="186" applyFont="1" applyFill="1" applyBorder="1" applyAlignment="1">
      <alignment horizontal="center"/>
      <protection/>
    </xf>
    <xf numFmtId="0" fontId="24" fillId="24" borderId="96" xfId="186" applyFont="1" applyFill="1" applyBorder="1" applyAlignment="1">
      <alignment horizontal="center"/>
      <protection/>
    </xf>
    <xf numFmtId="0" fontId="29" fillId="24" borderId="0" xfId="186" applyFont="1" applyFill="1" applyAlignment="1">
      <alignment horizontal="center"/>
      <protection/>
    </xf>
    <xf numFmtId="0" fontId="30" fillId="24" borderId="0" xfId="186" applyFont="1" applyFill="1" applyBorder="1" applyAlignment="1">
      <alignment wrapText="1"/>
      <protection/>
    </xf>
    <xf numFmtId="0" fontId="0" fillId="24" borderId="25" xfId="186" applyFont="1" applyFill="1" applyBorder="1" applyAlignment="1">
      <alignment/>
      <protection/>
    </xf>
    <xf numFmtId="0" fontId="31" fillId="24" borderId="26" xfId="112" applyFont="1" applyFill="1" applyBorder="1" applyAlignment="1" applyProtection="1">
      <alignment/>
      <protection/>
    </xf>
    <xf numFmtId="3" fontId="0" fillId="24" borderId="27" xfId="186" applyNumberFormat="1" applyFont="1" applyFill="1" applyBorder="1" applyAlignment="1">
      <alignment/>
      <protection/>
    </xf>
    <xf numFmtId="0" fontId="27" fillId="24" borderId="22" xfId="186" applyFont="1" applyFill="1" applyBorder="1" applyAlignment="1">
      <alignment horizontal="center"/>
      <protection/>
    </xf>
    <xf numFmtId="0" fontId="0" fillId="24" borderId="15" xfId="186" applyFont="1" applyFill="1" applyBorder="1" applyAlignment="1">
      <alignment/>
      <protection/>
    </xf>
    <xf numFmtId="0" fontId="25" fillId="24" borderId="20" xfId="186" applyFont="1" applyFill="1" applyBorder="1" applyAlignment="1">
      <alignment/>
      <protection/>
    </xf>
    <xf numFmtId="0" fontId="25" fillId="24" borderId="21" xfId="186" applyFont="1" applyFill="1" applyBorder="1" applyAlignment="1">
      <alignment/>
      <protection/>
    </xf>
    <xf numFmtId="0" fontId="25" fillId="24" borderId="22" xfId="186" applyFont="1" applyFill="1" applyBorder="1" applyAlignment="1">
      <alignment/>
      <protection/>
    </xf>
  </cellXfs>
  <cellStyles count="245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2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3" xfId="25"/>
    <cellStyle name="20 % – Zvýraznění3 2" xfId="26"/>
    <cellStyle name="20 % – Zvýraznění3 2 2" xfId="27"/>
    <cellStyle name="20 % – Zvýraznění3 2 3" xfId="28"/>
    <cellStyle name="20 % – Zvýraznění3 3" xfId="29"/>
    <cellStyle name="20 % – Zvýraznění4" xfId="30"/>
    <cellStyle name="20 % – Zvýraznění4 2" xfId="31"/>
    <cellStyle name="20 % – Zvýraznění4 2 2" xfId="32"/>
    <cellStyle name="20 % – Zvýraznění4 2 3" xfId="33"/>
    <cellStyle name="20 % – Zvýraznění4 3" xfId="34"/>
    <cellStyle name="20 % – Zvýraznění5" xfId="35"/>
    <cellStyle name="20 % – Zvýraznění5 2" xfId="36"/>
    <cellStyle name="20 % – Zvýraznění5 2 2" xfId="37"/>
    <cellStyle name="20 % – Zvýraznění5 2 3" xfId="38"/>
    <cellStyle name="20 % – Zvýraznění5 3" xfId="39"/>
    <cellStyle name="20 % – Zvýraznění6" xfId="40"/>
    <cellStyle name="20 % – Zvýraznění6 2" xfId="41"/>
    <cellStyle name="20 % – Zvýraznění6 2 2" xfId="42"/>
    <cellStyle name="20 % – Zvýraznění6 2 3" xfId="43"/>
    <cellStyle name="20 % – Zvýraznění6 3" xfId="44"/>
    <cellStyle name="40 % – Zvýraznění1" xfId="45"/>
    <cellStyle name="40 % – Zvýraznění1 2" xfId="46"/>
    <cellStyle name="40 % – Zvýraznění1 2 2" xfId="47"/>
    <cellStyle name="40 % – Zvýraznění1 2 3" xfId="48"/>
    <cellStyle name="40 % – Zvýraznění1 3" xfId="49"/>
    <cellStyle name="40 % – Zvýraznění2" xfId="50"/>
    <cellStyle name="40 % – Zvýraznění2 2" xfId="51"/>
    <cellStyle name="40 % – Zvýraznění2 2 2" xfId="52"/>
    <cellStyle name="40 % – Zvýraznění2 2 3" xfId="53"/>
    <cellStyle name="40 % – Zvýraznění2 3" xfId="54"/>
    <cellStyle name="40 % – Zvýraznění3" xfId="55"/>
    <cellStyle name="40 % – Zvýraznění3 2" xfId="56"/>
    <cellStyle name="40 % – Zvýraznění3 2 2" xfId="57"/>
    <cellStyle name="40 % – Zvýraznění3 2 3" xfId="58"/>
    <cellStyle name="40 % – Zvýraznění3 3" xfId="59"/>
    <cellStyle name="40 % – Zvýraznění4" xfId="60"/>
    <cellStyle name="40 % – Zvýraznění4 2" xfId="61"/>
    <cellStyle name="40 % – Zvýraznění4 2 2" xfId="62"/>
    <cellStyle name="40 % – Zvýraznění4 2 3" xfId="63"/>
    <cellStyle name="40 % – Zvýraznění4 3" xfId="64"/>
    <cellStyle name="40 % – Zvýraznění5" xfId="65"/>
    <cellStyle name="40 % – Zvýraznění5 2" xfId="66"/>
    <cellStyle name="40 % – Zvýraznění5 2 2" xfId="67"/>
    <cellStyle name="40 % – Zvýraznění5 2 3" xfId="68"/>
    <cellStyle name="40 % – Zvýraznění5 3" xfId="69"/>
    <cellStyle name="40 % – Zvýraznění6" xfId="70"/>
    <cellStyle name="40 % – Zvýraznění6 2" xfId="71"/>
    <cellStyle name="40 % – Zvýraznění6 2 2" xfId="72"/>
    <cellStyle name="40 % – Zvýraznění6 2 3" xfId="73"/>
    <cellStyle name="40 % – Zvýraznění6 3" xfId="74"/>
    <cellStyle name="60 % – Zvýraznění1" xfId="75"/>
    <cellStyle name="60 % – Zvýraznění1 2" xfId="76"/>
    <cellStyle name="60 % – Zvýraznění1 2 2" xfId="77"/>
    <cellStyle name="60 % – Zvýraznění1 2 3" xfId="78"/>
    <cellStyle name="60 % – Zvýraznění1 3" xfId="79"/>
    <cellStyle name="60 % – Zvýraznění2" xfId="80"/>
    <cellStyle name="60 % – Zvýraznění2 2" xfId="81"/>
    <cellStyle name="60 % – Zvýraznění2 2 2" xfId="82"/>
    <cellStyle name="60 % – Zvýraznění2 2 3" xfId="83"/>
    <cellStyle name="60 % – Zvýraznění2 3" xfId="84"/>
    <cellStyle name="60 % – Zvýraznění3" xfId="85"/>
    <cellStyle name="60 % – Zvýraznění3 2" xfId="86"/>
    <cellStyle name="60 % – Zvýraznění3 2 2" xfId="87"/>
    <cellStyle name="60 % – Zvýraznění3 2 3" xfId="88"/>
    <cellStyle name="60 % – Zvýraznění3 3" xfId="89"/>
    <cellStyle name="60 % – Zvýraznění4" xfId="90"/>
    <cellStyle name="60 % – Zvýraznění4 2" xfId="91"/>
    <cellStyle name="60 % – Zvýraznění4 2 2" xfId="92"/>
    <cellStyle name="60 % – Zvýraznění4 2 3" xfId="93"/>
    <cellStyle name="60 % – Zvýraznění4 3" xfId="94"/>
    <cellStyle name="60 % – Zvýraznění5" xfId="95"/>
    <cellStyle name="60 % – Zvýraznění5 2" xfId="96"/>
    <cellStyle name="60 % – Zvýraznění5 2 2" xfId="97"/>
    <cellStyle name="60 % – Zvýraznění5 2 3" xfId="98"/>
    <cellStyle name="60 % – Zvýraznění5 3" xfId="99"/>
    <cellStyle name="60 % – Zvýraznění6" xfId="100"/>
    <cellStyle name="60 % – Zvýraznění6 2" xfId="101"/>
    <cellStyle name="60 % – Zvýraznění6 2 2" xfId="102"/>
    <cellStyle name="60 % – Zvýraznění6 2 3" xfId="103"/>
    <cellStyle name="60 % – Zvýraznění6 3" xfId="104"/>
    <cellStyle name="Celkem" xfId="105"/>
    <cellStyle name="Celkem 2" xfId="106"/>
    <cellStyle name="Celkem 2 2" xfId="107"/>
    <cellStyle name="Celkem 2 3" xfId="108"/>
    <cellStyle name="Celkem 3" xfId="109"/>
    <cellStyle name="Comma" xfId="110"/>
    <cellStyle name="Comma [0]" xfId="111"/>
    <cellStyle name="Hyperlink" xfId="112"/>
    <cellStyle name="Chybně" xfId="113"/>
    <cellStyle name="Chybně 2" xfId="114"/>
    <cellStyle name="Chybně 2 2" xfId="115"/>
    <cellStyle name="Chybně 2 3" xfId="116"/>
    <cellStyle name="Chybně 3" xfId="117"/>
    <cellStyle name="Kontrolní buňka" xfId="118"/>
    <cellStyle name="Kontrolní buňka 2" xfId="119"/>
    <cellStyle name="Kontrolní buňka 2 2" xfId="120"/>
    <cellStyle name="Kontrolní buňka 2 3" xfId="121"/>
    <cellStyle name="Kontrolní buňka 3" xfId="122"/>
    <cellStyle name="Currency" xfId="123"/>
    <cellStyle name="Currency [0]" xfId="124"/>
    <cellStyle name="Nadpis 1" xfId="125"/>
    <cellStyle name="Nadpis 1 2" xfId="126"/>
    <cellStyle name="Nadpis 1 2 2" xfId="127"/>
    <cellStyle name="Nadpis 1 2 3" xfId="128"/>
    <cellStyle name="Nadpis 1 3" xfId="129"/>
    <cellStyle name="Nadpis 2" xfId="130"/>
    <cellStyle name="Nadpis 2 2" xfId="131"/>
    <cellStyle name="Nadpis 2 2 2" xfId="132"/>
    <cellStyle name="Nadpis 2 2 3" xfId="133"/>
    <cellStyle name="Nadpis 2 3" xfId="134"/>
    <cellStyle name="Nadpis 3" xfId="135"/>
    <cellStyle name="Nadpis 3 2" xfId="136"/>
    <cellStyle name="Nadpis 3 2 2" xfId="137"/>
    <cellStyle name="Nadpis 3 2 3" xfId="138"/>
    <cellStyle name="Nadpis 3 3" xfId="139"/>
    <cellStyle name="Nadpis 4" xfId="140"/>
    <cellStyle name="Nadpis 4 2" xfId="141"/>
    <cellStyle name="Nadpis 4 2 2" xfId="142"/>
    <cellStyle name="Nadpis 4 2 3" xfId="143"/>
    <cellStyle name="Nadpis 4 3" xfId="144"/>
    <cellStyle name="Název" xfId="145"/>
    <cellStyle name="Název 2" xfId="146"/>
    <cellStyle name="Název 2 2" xfId="147"/>
    <cellStyle name="Název 2 3" xfId="148"/>
    <cellStyle name="Název 3" xfId="149"/>
    <cellStyle name="Neutrální" xfId="150"/>
    <cellStyle name="Neutrální 2" xfId="151"/>
    <cellStyle name="Neutrální 2 2" xfId="152"/>
    <cellStyle name="Neutrální 2 3" xfId="153"/>
    <cellStyle name="Neutrální 3" xfId="154"/>
    <cellStyle name="normální 10" xfId="155"/>
    <cellStyle name="normální 11" xfId="156"/>
    <cellStyle name="normální 11 2" xfId="157"/>
    <cellStyle name="normální 11 3" xfId="158"/>
    <cellStyle name="normální 11 4" xfId="159"/>
    <cellStyle name="normální 11 5" xfId="160"/>
    <cellStyle name="normální 12" xfId="161"/>
    <cellStyle name="normální 13" xfId="162"/>
    <cellStyle name="normální 13 2" xfId="163"/>
    <cellStyle name="normální 13 3" xfId="164"/>
    <cellStyle name="normální 14" xfId="165"/>
    <cellStyle name="normální 15" xfId="166"/>
    <cellStyle name="normální 2" xfId="167"/>
    <cellStyle name="normální 2 2" xfId="168"/>
    <cellStyle name="normální 2 3" xfId="169"/>
    <cellStyle name="normální 3" xfId="170"/>
    <cellStyle name="normální 3 10" xfId="171"/>
    <cellStyle name="normální 3 2" xfId="172"/>
    <cellStyle name="normální 3 3" xfId="173"/>
    <cellStyle name="normální 3 4" xfId="174"/>
    <cellStyle name="normální 3 5" xfId="175"/>
    <cellStyle name="normální 3 6" xfId="176"/>
    <cellStyle name="normální 3 7" xfId="177"/>
    <cellStyle name="normální 3 8" xfId="178"/>
    <cellStyle name="normální 3 9" xfId="179"/>
    <cellStyle name="normální 4" xfId="180"/>
    <cellStyle name="normální 5" xfId="181"/>
    <cellStyle name="normální 6" xfId="182"/>
    <cellStyle name="normální 7" xfId="183"/>
    <cellStyle name="normální 8" xfId="184"/>
    <cellStyle name="normální 9" xfId="185"/>
    <cellStyle name="normální_List1" xfId="186"/>
    <cellStyle name="Poznámka" xfId="187"/>
    <cellStyle name="Poznámka 2" xfId="188"/>
    <cellStyle name="Poznámka 2 2" xfId="189"/>
    <cellStyle name="Poznámka 2 3" xfId="190"/>
    <cellStyle name="Poznámka 3" xfId="191"/>
    <cellStyle name="Percent" xfId="192"/>
    <cellStyle name="Propojená buňka" xfId="193"/>
    <cellStyle name="Propojená buňka 2" xfId="194"/>
    <cellStyle name="Propojená buňka 2 2" xfId="195"/>
    <cellStyle name="Propojená buňka 2 3" xfId="196"/>
    <cellStyle name="Propojená buňka 3" xfId="197"/>
    <cellStyle name="Followed Hyperlink" xfId="198"/>
    <cellStyle name="Správně" xfId="199"/>
    <cellStyle name="Správně 2" xfId="200"/>
    <cellStyle name="Správně 2 2" xfId="201"/>
    <cellStyle name="Správně 2 3" xfId="202"/>
    <cellStyle name="Správně 3" xfId="203"/>
    <cellStyle name="Text upozornění" xfId="204"/>
    <cellStyle name="Text upozornění 2" xfId="205"/>
    <cellStyle name="Text upozornění 2 2" xfId="206"/>
    <cellStyle name="Text upozornění 2 3" xfId="207"/>
    <cellStyle name="Text upozornění 3" xfId="208"/>
    <cellStyle name="Vstup" xfId="209"/>
    <cellStyle name="Vstup 2" xfId="210"/>
    <cellStyle name="Vstup 2 2" xfId="211"/>
    <cellStyle name="Vstup 2 3" xfId="212"/>
    <cellStyle name="Vstup 3" xfId="213"/>
    <cellStyle name="Výpočet" xfId="214"/>
    <cellStyle name="Výpočet 2" xfId="215"/>
    <cellStyle name="Výpočet 2 2" xfId="216"/>
    <cellStyle name="Výpočet 2 3" xfId="217"/>
    <cellStyle name="Výpočet 3" xfId="218"/>
    <cellStyle name="Výstup" xfId="219"/>
    <cellStyle name="Výstup 2" xfId="220"/>
    <cellStyle name="Výstup 2 2" xfId="221"/>
    <cellStyle name="Výstup 2 3" xfId="222"/>
    <cellStyle name="Výstup 3" xfId="223"/>
    <cellStyle name="Vysvětlující text" xfId="224"/>
    <cellStyle name="Vysvětlující text 2" xfId="225"/>
    <cellStyle name="Vysvětlující text 2 2" xfId="226"/>
    <cellStyle name="Vysvětlující text 2 3" xfId="227"/>
    <cellStyle name="Vysvětlující text 3" xfId="228"/>
    <cellStyle name="Zvýraznění 1" xfId="229"/>
    <cellStyle name="Zvýraznění 1 2" xfId="230"/>
    <cellStyle name="Zvýraznění 1 2 2" xfId="231"/>
    <cellStyle name="Zvýraznění 1 2 3" xfId="232"/>
    <cellStyle name="Zvýraznění 1 3" xfId="233"/>
    <cellStyle name="Zvýraznění 2" xfId="234"/>
    <cellStyle name="Zvýraznění 2 2" xfId="235"/>
    <cellStyle name="Zvýraznění 2 2 2" xfId="236"/>
    <cellStyle name="Zvýraznění 2 2 3" xfId="237"/>
    <cellStyle name="Zvýraznění 2 3" xfId="238"/>
    <cellStyle name="Zvýraznění 3" xfId="239"/>
    <cellStyle name="Zvýraznění 3 2" xfId="240"/>
    <cellStyle name="Zvýraznění 3 2 2" xfId="241"/>
    <cellStyle name="Zvýraznění 3 2 3" xfId="242"/>
    <cellStyle name="Zvýraznění 3 3" xfId="243"/>
    <cellStyle name="Zvýraznění 4" xfId="244"/>
    <cellStyle name="Zvýraznění 4 2" xfId="245"/>
    <cellStyle name="Zvýraznění 4 2 2" xfId="246"/>
    <cellStyle name="Zvýraznění 4 2 3" xfId="247"/>
    <cellStyle name="Zvýraznění 4 3" xfId="248"/>
    <cellStyle name="Zvýraznění 5" xfId="249"/>
    <cellStyle name="Zvýraznění 5 2" xfId="250"/>
    <cellStyle name="Zvýraznění 5 2 2" xfId="251"/>
    <cellStyle name="Zvýraznění 5 2 3" xfId="252"/>
    <cellStyle name="Zvýraznění 5 3" xfId="253"/>
    <cellStyle name="Zvýraznění 6" xfId="254"/>
    <cellStyle name="Zvýraznění 6 2" xfId="255"/>
    <cellStyle name="Zvýraznění 6 2 2" xfId="256"/>
    <cellStyle name="Zvýraznění 6 2 3" xfId="257"/>
    <cellStyle name="Zvýraznění 6 3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nuget@nuget.cz" TargetMode="External" /><Relationship Id="rId2" Type="http://schemas.openxmlformats.org/officeDocument/2006/relationships/hyperlink" Target="mailto:ptacek@cbox.cz" TargetMode="External" /><Relationship Id="rId3" Type="http://schemas.openxmlformats.org/officeDocument/2006/relationships/hyperlink" Target="mailto:ptacek@cbox.cz" TargetMode="Externa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Tramartin@seznam.cz" TargetMode="External" /><Relationship Id="rId2" Type="http://schemas.openxmlformats.org/officeDocument/2006/relationships/hyperlink" Target="mailto:Jaravan@seznam.cz" TargetMode="Externa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m.resler@seznam.cz" TargetMode="Externa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blazus@seznam.cz" TargetMode="External" /><Relationship Id="rId2" Type="http://schemas.openxmlformats.org/officeDocument/2006/relationships/hyperlink" Target="mailto:rumos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janku.jtjstav@seznam.cz" TargetMode="External" /><Relationship Id="rId2" Type="http://schemas.openxmlformats.org/officeDocument/2006/relationships/hyperlink" Target="mailto:davidtichy44@seznam.cz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blazus@seznam.cz" TargetMode="External" /><Relationship Id="rId2" Type="http://schemas.openxmlformats.org/officeDocument/2006/relationships/hyperlink" Target="mailto:milanarnold@seznam.cz" TargetMode="External" /><Relationship Id="rId3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Jironc.J@seznam.cz" TargetMode="External" /><Relationship Id="rId2" Type="http://schemas.openxmlformats.org/officeDocument/2006/relationships/hyperlink" Target="mailto:Biker-RS@seznam.cz" TargetMode="External" /><Relationship Id="rId3" Type="http://schemas.openxmlformats.org/officeDocument/2006/relationships/hyperlink" Target="mailto:vaclav.kopa@seznam.cz" TargetMode="External" /><Relationship Id="rId4" Type="http://schemas.openxmlformats.org/officeDocument/2006/relationships/hyperlink" Target="mailto:hrdinaorlicko@seznam.cz" TargetMode="External" /><Relationship Id="rId5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achl.tomas.9@seznam.cz" TargetMode="External" /><Relationship Id="rId2" Type="http://schemas.openxmlformats.org/officeDocument/2006/relationships/hyperlink" Target="mailto:vitek.brejsa@seznam.cz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zoomScale="80" zoomScaleNormal="80" zoomScalePageLayoutView="0" workbookViewId="0" topLeftCell="A103">
      <selection activeCell="AG143" sqref="AG143"/>
    </sheetView>
  </sheetViews>
  <sheetFormatPr defaultColWidth="3.375" defaultRowHeight="12.75"/>
  <cols>
    <col min="1" max="1" width="5.00390625" style="228" bestFit="1" customWidth="1"/>
    <col min="2" max="2" width="3.375" style="228" customWidth="1"/>
    <col min="3" max="3" width="5.00390625" style="228" bestFit="1" customWidth="1"/>
    <col min="4" max="4" width="2.75390625" style="228" bestFit="1" customWidth="1"/>
    <col min="5" max="5" width="17.125" style="228" bestFit="1" customWidth="1"/>
    <col min="6" max="6" width="12.125" style="228" bestFit="1" customWidth="1"/>
    <col min="7" max="7" width="24.00390625" style="228" customWidth="1"/>
    <col min="8" max="8" width="17.25390625" style="228" bestFit="1" customWidth="1"/>
    <col min="9" max="9" width="3.75390625" style="228" bestFit="1" customWidth="1"/>
    <col min="10" max="10" width="1.75390625" style="228" bestFit="1" customWidth="1"/>
    <col min="11" max="11" width="3.75390625" style="228" bestFit="1" customWidth="1"/>
    <col min="12" max="16384" width="3.375" style="228" customWidth="1"/>
  </cols>
  <sheetData>
    <row r="1" spans="1:11" ht="12.75">
      <c r="A1" s="228">
        <f aca="true" t="shared" si="0" ref="A1:A20">C1</f>
        <v>1</v>
      </c>
      <c r="C1" s="228">
        <v>1</v>
      </c>
      <c r="D1" s="228" t="s">
        <v>16</v>
      </c>
      <c r="E1" s="638" t="s">
        <v>419</v>
      </c>
      <c r="F1" s="638" t="s">
        <v>539</v>
      </c>
      <c r="G1" s="638" t="s">
        <v>163</v>
      </c>
      <c r="H1" s="228" t="s">
        <v>541</v>
      </c>
      <c r="I1" s="228">
        <v>14</v>
      </c>
      <c r="J1" s="228" t="s">
        <v>17</v>
      </c>
      <c r="K1" s="228">
        <v>3</v>
      </c>
    </row>
    <row r="2" spans="1:11" ht="12.75">
      <c r="A2" s="228">
        <f t="shared" si="0"/>
        <v>2</v>
      </c>
      <c r="C2" s="228">
        <v>2</v>
      </c>
      <c r="D2" s="228" t="s">
        <v>16</v>
      </c>
      <c r="E2" s="638" t="s">
        <v>412</v>
      </c>
      <c r="F2" s="638" t="s">
        <v>539</v>
      </c>
      <c r="G2" s="638" t="s">
        <v>418</v>
      </c>
      <c r="H2" s="228" t="s">
        <v>542</v>
      </c>
      <c r="I2" s="228">
        <v>3</v>
      </c>
      <c r="J2" s="228" t="s">
        <v>17</v>
      </c>
      <c r="K2" s="228">
        <v>10</v>
      </c>
    </row>
    <row r="3" spans="1:11" ht="12.75">
      <c r="A3" s="228">
        <f t="shared" si="0"/>
        <v>3</v>
      </c>
      <c r="B3" s="639"/>
      <c r="C3" s="228">
        <v>3</v>
      </c>
      <c r="D3" s="639" t="s">
        <v>535</v>
      </c>
      <c r="E3" s="638" t="s">
        <v>415</v>
      </c>
      <c r="F3" s="638" t="s">
        <v>539</v>
      </c>
      <c r="G3" s="638" t="s">
        <v>309</v>
      </c>
      <c r="H3" s="228" t="s">
        <v>540</v>
      </c>
      <c r="I3" s="228">
        <v>5</v>
      </c>
      <c r="J3" s="228" t="s">
        <v>17</v>
      </c>
      <c r="K3" s="228">
        <v>3</v>
      </c>
    </row>
    <row r="4" spans="1:11" ht="12.75">
      <c r="A4" s="228">
        <f t="shared" si="0"/>
        <v>4</v>
      </c>
      <c r="B4" s="639"/>
      <c r="C4" s="228">
        <v>4</v>
      </c>
      <c r="D4" s="639" t="s">
        <v>535</v>
      </c>
      <c r="E4" s="638" t="s">
        <v>538</v>
      </c>
      <c r="F4" s="638" t="s">
        <v>539</v>
      </c>
      <c r="G4" s="638" t="s">
        <v>536</v>
      </c>
      <c r="H4" s="228" t="s">
        <v>543</v>
      </c>
      <c r="I4" s="228">
        <v>6</v>
      </c>
      <c r="J4" s="228" t="s">
        <v>17</v>
      </c>
      <c r="K4" s="228">
        <v>14</v>
      </c>
    </row>
    <row r="5" spans="1:11" ht="12.75">
      <c r="A5" s="228">
        <f t="shared" si="0"/>
        <v>5</v>
      </c>
      <c r="B5" s="639"/>
      <c r="C5" s="228">
        <v>5</v>
      </c>
      <c r="D5" s="639" t="s">
        <v>535</v>
      </c>
      <c r="E5" s="638" t="s">
        <v>386</v>
      </c>
      <c r="F5" s="638" t="s">
        <v>539</v>
      </c>
      <c r="G5" s="638" t="s">
        <v>413</v>
      </c>
      <c r="H5" s="228" t="s">
        <v>544</v>
      </c>
      <c r="I5" s="228">
        <v>9</v>
      </c>
      <c r="J5" s="228" t="s">
        <v>17</v>
      </c>
      <c r="K5" s="228">
        <v>1</v>
      </c>
    </row>
    <row r="6" spans="1:11" ht="12.75">
      <c r="A6" s="228">
        <f t="shared" si="0"/>
        <v>6</v>
      </c>
      <c r="B6" s="639"/>
      <c r="C6" s="228">
        <v>6</v>
      </c>
      <c r="D6" s="639" t="s">
        <v>535</v>
      </c>
      <c r="E6" s="638" t="s">
        <v>537</v>
      </c>
      <c r="F6" s="638" t="s">
        <v>539</v>
      </c>
      <c r="G6" s="638" t="s">
        <v>526</v>
      </c>
      <c r="H6" s="228" t="s">
        <v>568</v>
      </c>
      <c r="I6" s="228">
        <v>6</v>
      </c>
      <c r="J6" s="228" t="s">
        <v>17</v>
      </c>
      <c r="K6" s="228">
        <v>8</v>
      </c>
    </row>
    <row r="7" spans="1:11" ht="12.75">
      <c r="A7" s="228">
        <f t="shared" si="0"/>
        <v>7</v>
      </c>
      <c r="C7" s="228">
        <v>7</v>
      </c>
      <c r="D7" s="228" t="s">
        <v>16</v>
      </c>
      <c r="E7" s="638" t="s">
        <v>418</v>
      </c>
      <c r="F7" s="638" t="s">
        <v>539</v>
      </c>
      <c r="G7" s="638" t="s">
        <v>414</v>
      </c>
      <c r="H7" s="228" t="s">
        <v>569</v>
      </c>
      <c r="I7" s="228">
        <v>3</v>
      </c>
      <c r="J7" s="228" t="s">
        <v>17</v>
      </c>
      <c r="K7" s="228">
        <v>8</v>
      </c>
    </row>
    <row r="8" spans="1:11" ht="12.75">
      <c r="A8" s="228">
        <f t="shared" si="0"/>
        <v>8</v>
      </c>
      <c r="C8" s="228">
        <v>8</v>
      </c>
      <c r="D8" s="228" t="s">
        <v>16</v>
      </c>
      <c r="E8" s="638" t="s">
        <v>416</v>
      </c>
      <c r="F8" s="638" t="s">
        <v>539</v>
      </c>
      <c r="G8" s="638" t="s">
        <v>197</v>
      </c>
      <c r="H8" s="228" t="s">
        <v>570</v>
      </c>
      <c r="I8" s="228">
        <v>3</v>
      </c>
      <c r="J8" s="228" t="s">
        <v>17</v>
      </c>
      <c r="K8" s="228">
        <v>8</v>
      </c>
    </row>
    <row r="9" spans="1:11" ht="12.75">
      <c r="A9" s="228">
        <f t="shared" si="0"/>
        <v>9</v>
      </c>
      <c r="B9" s="639"/>
      <c r="C9" s="228">
        <v>9</v>
      </c>
      <c r="D9" s="639" t="s">
        <v>535</v>
      </c>
      <c r="E9" s="638" t="s">
        <v>309</v>
      </c>
      <c r="F9" s="638" t="s">
        <v>539</v>
      </c>
      <c r="G9" s="638" t="s">
        <v>538</v>
      </c>
      <c r="H9" s="228" t="s">
        <v>571</v>
      </c>
      <c r="I9" s="228">
        <v>8</v>
      </c>
      <c r="J9" s="228" t="s">
        <v>17</v>
      </c>
      <c r="K9" s="228">
        <v>12</v>
      </c>
    </row>
    <row r="10" spans="1:11" ht="12.75">
      <c r="A10" s="228">
        <f t="shared" si="0"/>
        <v>10</v>
      </c>
      <c r="B10" s="639"/>
      <c r="C10" s="228">
        <v>10</v>
      </c>
      <c r="D10" s="639" t="s">
        <v>535</v>
      </c>
      <c r="E10" s="638" t="s">
        <v>413</v>
      </c>
      <c r="F10" s="638" t="s">
        <v>539</v>
      </c>
      <c r="G10" s="638" t="s">
        <v>536</v>
      </c>
      <c r="H10" s="228" t="s">
        <v>574</v>
      </c>
      <c r="I10" s="228">
        <v>4</v>
      </c>
      <c r="J10" s="228" t="s">
        <v>17</v>
      </c>
      <c r="K10" s="228">
        <v>4</v>
      </c>
    </row>
    <row r="11" spans="1:11" ht="12.75">
      <c r="A11" s="228">
        <f t="shared" si="0"/>
        <v>11</v>
      </c>
      <c r="C11" s="228">
        <v>11</v>
      </c>
      <c r="D11" s="228" t="s">
        <v>16</v>
      </c>
      <c r="E11" s="638" t="s">
        <v>163</v>
      </c>
      <c r="F11" s="638" t="s">
        <v>539</v>
      </c>
      <c r="G11" s="638" t="s">
        <v>427</v>
      </c>
      <c r="H11" s="228" t="s">
        <v>573</v>
      </c>
      <c r="I11" s="228">
        <v>9</v>
      </c>
      <c r="J11" s="228" t="s">
        <v>17</v>
      </c>
      <c r="K11" s="228">
        <v>2</v>
      </c>
    </row>
    <row r="12" spans="1:11" ht="12.75">
      <c r="A12" s="228">
        <f t="shared" si="0"/>
        <v>12</v>
      </c>
      <c r="B12" s="639"/>
      <c r="C12" s="228">
        <v>12</v>
      </c>
      <c r="D12" s="639" t="s">
        <v>535</v>
      </c>
      <c r="E12" s="638" t="s">
        <v>415</v>
      </c>
      <c r="F12" s="638" t="s">
        <v>539</v>
      </c>
      <c r="G12" s="638" t="s">
        <v>386</v>
      </c>
      <c r="H12" s="228" t="s">
        <v>572</v>
      </c>
      <c r="I12" s="228">
        <v>7</v>
      </c>
      <c r="J12" s="228" t="s">
        <v>17</v>
      </c>
      <c r="K12" s="228">
        <v>6</v>
      </c>
    </row>
    <row r="13" spans="1:11" ht="12.75">
      <c r="A13" s="228">
        <f t="shared" si="0"/>
        <v>13</v>
      </c>
      <c r="C13" s="228">
        <v>13</v>
      </c>
      <c r="D13" s="228" t="s">
        <v>16</v>
      </c>
      <c r="E13" s="638" t="s">
        <v>412</v>
      </c>
      <c r="F13" s="638" t="s">
        <v>539</v>
      </c>
      <c r="G13" s="638" t="s">
        <v>414</v>
      </c>
      <c r="H13" s="228" t="s">
        <v>575</v>
      </c>
      <c r="I13" s="228">
        <v>7</v>
      </c>
      <c r="J13" s="228" t="s">
        <v>17</v>
      </c>
      <c r="K13" s="228">
        <v>4</v>
      </c>
    </row>
    <row r="14" spans="1:11" ht="12.75">
      <c r="A14" s="228">
        <f t="shared" si="0"/>
        <v>14</v>
      </c>
      <c r="C14" s="228">
        <v>14</v>
      </c>
      <c r="D14" s="228" t="s">
        <v>16</v>
      </c>
      <c r="E14" s="638" t="s">
        <v>419</v>
      </c>
      <c r="F14" s="638" t="s">
        <v>539</v>
      </c>
      <c r="G14" s="638" t="s">
        <v>418</v>
      </c>
      <c r="H14" s="228" t="s">
        <v>576</v>
      </c>
      <c r="I14" s="228">
        <v>4</v>
      </c>
      <c r="J14" s="228" t="s">
        <v>17</v>
      </c>
      <c r="K14" s="228">
        <v>4</v>
      </c>
    </row>
    <row r="15" spans="1:11" ht="12.75">
      <c r="A15" s="228">
        <f t="shared" si="0"/>
        <v>15</v>
      </c>
      <c r="B15" s="639"/>
      <c r="C15" s="228">
        <v>15</v>
      </c>
      <c r="D15" s="639" t="s">
        <v>535</v>
      </c>
      <c r="E15" s="638" t="s">
        <v>538</v>
      </c>
      <c r="F15" s="638" t="s">
        <v>539</v>
      </c>
      <c r="G15" s="638" t="s">
        <v>526</v>
      </c>
      <c r="H15" s="228" t="s">
        <v>577</v>
      </c>
      <c r="I15" s="228">
        <v>12</v>
      </c>
      <c r="J15" s="228" t="s">
        <v>17</v>
      </c>
      <c r="K15" s="228">
        <v>5</v>
      </c>
    </row>
    <row r="16" spans="1:11" ht="12.75">
      <c r="A16" s="228">
        <f t="shared" si="0"/>
        <v>16</v>
      </c>
      <c r="C16" s="228">
        <v>16</v>
      </c>
      <c r="D16" s="228" t="s">
        <v>16</v>
      </c>
      <c r="E16" s="638" t="s">
        <v>419</v>
      </c>
      <c r="F16" s="638" t="s">
        <v>539</v>
      </c>
      <c r="G16" s="638" t="s">
        <v>412</v>
      </c>
      <c r="H16" s="228" t="s">
        <v>685</v>
      </c>
      <c r="I16" s="228">
        <v>15</v>
      </c>
      <c r="J16" s="228" t="s">
        <v>17</v>
      </c>
      <c r="K16" s="228">
        <v>1</v>
      </c>
    </row>
    <row r="17" spans="1:11" ht="12.75">
      <c r="A17" s="228">
        <f t="shared" si="0"/>
        <v>17</v>
      </c>
      <c r="C17" s="228">
        <v>17</v>
      </c>
      <c r="D17" s="228" t="s">
        <v>16</v>
      </c>
      <c r="E17" s="638" t="s">
        <v>197</v>
      </c>
      <c r="F17" s="638" t="s">
        <v>539</v>
      </c>
      <c r="G17" s="638" t="s">
        <v>163</v>
      </c>
      <c r="H17" s="228" t="s">
        <v>578</v>
      </c>
      <c r="I17" s="228">
        <v>12</v>
      </c>
      <c r="J17" s="228" t="s">
        <v>17</v>
      </c>
      <c r="K17" s="228">
        <v>4</v>
      </c>
    </row>
    <row r="18" spans="1:11" ht="12.75">
      <c r="A18" s="228">
        <f t="shared" si="0"/>
        <v>18</v>
      </c>
      <c r="B18" s="639"/>
      <c r="C18" s="228">
        <v>18</v>
      </c>
      <c r="D18" s="639" t="s">
        <v>535</v>
      </c>
      <c r="E18" s="638" t="s">
        <v>413</v>
      </c>
      <c r="F18" s="638" t="s">
        <v>539</v>
      </c>
      <c r="G18" s="638" t="s">
        <v>415</v>
      </c>
      <c r="H18" s="228" t="s">
        <v>580</v>
      </c>
      <c r="I18" s="228">
        <v>8</v>
      </c>
      <c r="J18" s="228" t="s">
        <v>17</v>
      </c>
      <c r="K18" s="228">
        <v>12</v>
      </c>
    </row>
    <row r="19" spans="1:11" ht="12.75">
      <c r="A19" s="228">
        <f t="shared" si="0"/>
        <v>19</v>
      </c>
      <c r="C19" s="228">
        <v>19</v>
      </c>
      <c r="D19" s="228" t="s">
        <v>16</v>
      </c>
      <c r="E19" s="638" t="s">
        <v>416</v>
      </c>
      <c r="F19" s="638" t="s">
        <v>539</v>
      </c>
      <c r="G19" s="638" t="s">
        <v>427</v>
      </c>
      <c r="H19" s="228" t="s">
        <v>579</v>
      </c>
      <c r="I19" s="228">
        <v>3</v>
      </c>
      <c r="J19" s="228" t="s">
        <v>17</v>
      </c>
      <c r="K19" s="228">
        <v>7</v>
      </c>
    </row>
    <row r="20" spans="1:11" ht="12.75">
      <c r="A20" s="228">
        <f t="shared" si="0"/>
        <v>20</v>
      </c>
      <c r="B20" s="639"/>
      <c r="C20" s="228">
        <v>20</v>
      </c>
      <c r="D20" s="639" t="s">
        <v>535</v>
      </c>
      <c r="E20" s="638" t="s">
        <v>386</v>
      </c>
      <c r="F20" s="638" t="s">
        <v>539</v>
      </c>
      <c r="G20" s="638" t="s">
        <v>537</v>
      </c>
      <c r="H20" s="228" t="s">
        <v>581</v>
      </c>
      <c r="I20" s="228">
        <v>6</v>
      </c>
      <c r="J20" s="228" t="s">
        <v>17</v>
      </c>
      <c r="K20" s="228">
        <v>5</v>
      </c>
    </row>
    <row r="21" spans="1:11" ht="12.75">
      <c r="A21" s="228">
        <v>21</v>
      </c>
      <c r="B21" s="639"/>
      <c r="C21" s="228">
        <v>21</v>
      </c>
      <c r="D21" s="639" t="s">
        <v>535</v>
      </c>
      <c r="E21" s="638" t="s">
        <v>536</v>
      </c>
      <c r="F21" s="638" t="s">
        <v>539</v>
      </c>
      <c r="G21" s="638" t="s">
        <v>537</v>
      </c>
      <c r="H21" s="228" t="s">
        <v>582</v>
      </c>
      <c r="I21" s="228">
        <v>5</v>
      </c>
      <c r="J21" s="228" t="s">
        <v>17</v>
      </c>
      <c r="K21" s="228">
        <v>4</v>
      </c>
    </row>
    <row r="22" spans="1:11" ht="12.75">
      <c r="A22" s="228">
        <v>22</v>
      </c>
      <c r="B22" s="639"/>
      <c r="C22" s="228">
        <v>22</v>
      </c>
      <c r="D22" s="639" t="s">
        <v>535</v>
      </c>
      <c r="E22" s="638" t="s">
        <v>526</v>
      </c>
      <c r="F22" s="638" t="s">
        <v>539</v>
      </c>
      <c r="G22" s="638" t="s">
        <v>309</v>
      </c>
      <c r="H22" s="228" t="s">
        <v>697</v>
      </c>
      <c r="I22" s="228">
        <v>6</v>
      </c>
      <c r="J22" s="228" t="s">
        <v>17</v>
      </c>
      <c r="K22" s="228">
        <v>8</v>
      </c>
    </row>
    <row r="23" spans="1:11" ht="12.75">
      <c r="A23" s="228">
        <f aca="true" t="shared" si="1" ref="A23:A38">C23</f>
        <v>23</v>
      </c>
      <c r="C23" s="228">
        <v>23</v>
      </c>
      <c r="D23" s="228" t="s">
        <v>16</v>
      </c>
      <c r="E23" s="638" t="s">
        <v>163</v>
      </c>
      <c r="F23" s="638" t="s">
        <v>539</v>
      </c>
      <c r="G23" s="638" t="s">
        <v>418</v>
      </c>
      <c r="H23" s="228" t="s">
        <v>646</v>
      </c>
      <c r="I23" s="228">
        <v>3</v>
      </c>
      <c r="J23" s="228" t="s">
        <v>17</v>
      </c>
      <c r="K23" s="228">
        <v>9</v>
      </c>
    </row>
    <row r="24" spans="1:11" ht="12.75">
      <c r="A24" s="228">
        <f t="shared" si="1"/>
        <v>24</v>
      </c>
      <c r="B24" s="639"/>
      <c r="C24" s="228">
        <v>24</v>
      </c>
      <c r="D24" s="639" t="s">
        <v>535</v>
      </c>
      <c r="E24" s="638" t="s">
        <v>415</v>
      </c>
      <c r="F24" s="638" t="s">
        <v>539</v>
      </c>
      <c r="G24" s="638" t="s">
        <v>538</v>
      </c>
      <c r="H24" s="228" t="s">
        <v>647</v>
      </c>
      <c r="I24" s="228">
        <v>11</v>
      </c>
      <c r="J24" s="228" t="s">
        <v>17</v>
      </c>
      <c r="K24" s="228">
        <v>12</v>
      </c>
    </row>
    <row r="25" spans="1:11" ht="12.75">
      <c r="A25" s="228">
        <f t="shared" si="1"/>
        <v>25</v>
      </c>
      <c r="B25" s="639"/>
      <c r="C25" s="228">
        <v>25</v>
      </c>
      <c r="D25" s="639" t="s">
        <v>535</v>
      </c>
      <c r="E25" s="638" t="s">
        <v>386</v>
      </c>
      <c r="F25" s="638" t="s">
        <v>539</v>
      </c>
      <c r="G25" s="638" t="s">
        <v>526</v>
      </c>
      <c r="H25" s="228" t="s">
        <v>649</v>
      </c>
      <c r="I25" s="228">
        <v>8</v>
      </c>
      <c r="J25" s="228" t="s">
        <v>17</v>
      </c>
      <c r="K25" s="228">
        <v>9</v>
      </c>
    </row>
    <row r="26" spans="1:11" ht="12.75">
      <c r="A26" s="228">
        <f t="shared" si="1"/>
        <v>26</v>
      </c>
      <c r="C26" s="228">
        <v>26</v>
      </c>
      <c r="D26" s="228" t="s">
        <v>16</v>
      </c>
      <c r="E26" s="638" t="s">
        <v>414</v>
      </c>
      <c r="F26" s="638" t="s">
        <v>539</v>
      </c>
      <c r="G26" s="638" t="s">
        <v>197</v>
      </c>
      <c r="H26" s="228" t="s">
        <v>641</v>
      </c>
      <c r="I26" s="228">
        <v>5</v>
      </c>
      <c r="J26" s="228" t="s">
        <v>17</v>
      </c>
      <c r="K26" s="228">
        <v>8</v>
      </c>
    </row>
    <row r="27" spans="1:11" ht="12.75">
      <c r="A27" s="228">
        <f t="shared" si="1"/>
        <v>27</v>
      </c>
      <c r="C27" s="228">
        <v>27</v>
      </c>
      <c r="D27" s="228" t="s">
        <v>16</v>
      </c>
      <c r="E27" s="638" t="s">
        <v>412</v>
      </c>
      <c r="F27" s="638" t="s">
        <v>539</v>
      </c>
      <c r="G27" s="638" t="s">
        <v>427</v>
      </c>
      <c r="H27" s="228" t="s">
        <v>648</v>
      </c>
      <c r="I27" s="228">
        <v>13</v>
      </c>
      <c r="J27" s="228" t="s">
        <v>17</v>
      </c>
      <c r="K27" s="228">
        <v>1</v>
      </c>
    </row>
    <row r="28" spans="1:11" ht="12.75">
      <c r="A28" s="228">
        <f t="shared" si="1"/>
        <v>28</v>
      </c>
      <c r="B28" s="639"/>
      <c r="C28" s="228">
        <v>28</v>
      </c>
      <c r="D28" s="639" t="s">
        <v>535</v>
      </c>
      <c r="E28" s="638" t="s">
        <v>537</v>
      </c>
      <c r="F28" s="638" t="s">
        <v>539</v>
      </c>
      <c r="G28" s="638" t="s">
        <v>413</v>
      </c>
      <c r="H28" s="228" t="s">
        <v>650</v>
      </c>
      <c r="I28" s="228">
        <v>6</v>
      </c>
      <c r="J28" s="228" t="s">
        <v>17</v>
      </c>
      <c r="K28" s="228">
        <v>2</v>
      </c>
    </row>
    <row r="29" spans="1:11" ht="12.75">
      <c r="A29" s="228">
        <f t="shared" si="1"/>
        <v>29</v>
      </c>
      <c r="B29" s="639"/>
      <c r="C29" s="228">
        <v>29</v>
      </c>
      <c r="D29" s="639" t="s">
        <v>535</v>
      </c>
      <c r="E29" s="638" t="s">
        <v>415</v>
      </c>
      <c r="F29" s="638" t="s">
        <v>539</v>
      </c>
      <c r="G29" s="638" t="s">
        <v>536</v>
      </c>
      <c r="H29" s="228" t="s">
        <v>651</v>
      </c>
      <c r="I29" s="228">
        <v>5</v>
      </c>
      <c r="J29" s="228" t="s">
        <v>17</v>
      </c>
      <c r="K29" s="228">
        <v>4</v>
      </c>
    </row>
    <row r="30" spans="1:11" ht="12.75">
      <c r="A30" s="228">
        <f t="shared" si="1"/>
        <v>30</v>
      </c>
      <c r="C30" s="228">
        <v>30</v>
      </c>
      <c r="D30" s="228" t="s">
        <v>16</v>
      </c>
      <c r="E30" s="638" t="s">
        <v>163</v>
      </c>
      <c r="F30" s="638" t="s">
        <v>539</v>
      </c>
      <c r="G30" s="638" t="s">
        <v>412</v>
      </c>
      <c r="H30" s="228" t="s">
        <v>652</v>
      </c>
      <c r="I30" s="228">
        <v>5</v>
      </c>
      <c r="J30" s="228" t="s">
        <v>17</v>
      </c>
      <c r="K30" s="228">
        <v>14</v>
      </c>
    </row>
    <row r="31" spans="1:11" ht="12.75">
      <c r="A31" s="228">
        <f t="shared" si="1"/>
        <v>31</v>
      </c>
      <c r="C31" s="228">
        <v>31</v>
      </c>
      <c r="D31" s="228" t="s">
        <v>16</v>
      </c>
      <c r="E31" s="638" t="s">
        <v>414</v>
      </c>
      <c r="F31" s="638" t="s">
        <v>539</v>
      </c>
      <c r="G31" s="638" t="s">
        <v>427</v>
      </c>
      <c r="H31" s="228" t="s">
        <v>653</v>
      </c>
      <c r="I31" s="228">
        <v>7</v>
      </c>
      <c r="J31" s="228" t="s">
        <v>17</v>
      </c>
      <c r="K31" s="228">
        <v>8</v>
      </c>
    </row>
    <row r="32" spans="1:11" ht="12.75">
      <c r="A32" s="228">
        <f t="shared" si="1"/>
        <v>32</v>
      </c>
      <c r="C32" s="228">
        <v>32</v>
      </c>
      <c r="D32" s="228" t="s">
        <v>16</v>
      </c>
      <c r="E32" s="638" t="s">
        <v>416</v>
      </c>
      <c r="F32" s="638" t="s">
        <v>539</v>
      </c>
      <c r="G32" s="638" t="s">
        <v>419</v>
      </c>
      <c r="H32" s="228" t="s">
        <v>654</v>
      </c>
      <c r="I32" s="228">
        <v>2</v>
      </c>
      <c r="J32" s="228" t="s">
        <v>17</v>
      </c>
      <c r="K32" s="228">
        <v>19</v>
      </c>
    </row>
    <row r="33" spans="1:11" ht="12.75">
      <c r="A33" s="228">
        <f t="shared" si="1"/>
        <v>33</v>
      </c>
      <c r="B33" s="639"/>
      <c r="C33" s="228">
        <v>33</v>
      </c>
      <c r="D33" s="639" t="s">
        <v>535</v>
      </c>
      <c r="E33" s="638" t="s">
        <v>538</v>
      </c>
      <c r="F33" s="638" t="s">
        <v>539</v>
      </c>
      <c r="G33" s="638" t="s">
        <v>386</v>
      </c>
      <c r="H33" s="228" t="s">
        <v>655</v>
      </c>
      <c r="I33" s="228">
        <v>14</v>
      </c>
      <c r="J33" s="228" t="s">
        <v>17</v>
      </c>
      <c r="K33" s="228">
        <v>5</v>
      </c>
    </row>
    <row r="34" spans="1:11" ht="12.75">
      <c r="A34" s="228">
        <f t="shared" si="1"/>
        <v>34</v>
      </c>
      <c r="B34" s="639"/>
      <c r="C34" s="228">
        <v>34</v>
      </c>
      <c r="D34" s="639" t="s">
        <v>535</v>
      </c>
      <c r="E34" s="638" t="s">
        <v>413</v>
      </c>
      <c r="F34" s="638" t="s">
        <v>539</v>
      </c>
      <c r="G34" s="638" t="s">
        <v>309</v>
      </c>
      <c r="H34" s="228" t="s">
        <v>656</v>
      </c>
      <c r="I34" s="228">
        <v>4</v>
      </c>
      <c r="J34" s="228" t="s">
        <v>17</v>
      </c>
      <c r="K34" s="228">
        <v>9</v>
      </c>
    </row>
    <row r="35" spans="1:11" ht="12.75">
      <c r="A35" s="228">
        <f t="shared" si="1"/>
        <v>35</v>
      </c>
      <c r="B35" s="639"/>
      <c r="C35" s="228">
        <v>35</v>
      </c>
      <c r="D35" s="639" t="s">
        <v>535</v>
      </c>
      <c r="E35" s="638" t="s">
        <v>526</v>
      </c>
      <c r="F35" s="638" t="s">
        <v>539</v>
      </c>
      <c r="G35" s="638" t="s">
        <v>415</v>
      </c>
      <c r="H35" s="228" t="s">
        <v>668</v>
      </c>
      <c r="I35" s="228">
        <v>6</v>
      </c>
      <c r="J35" s="228" t="s">
        <v>17</v>
      </c>
      <c r="K35" s="228">
        <v>7</v>
      </c>
    </row>
    <row r="36" spans="1:11" ht="12.75">
      <c r="A36" s="228">
        <f t="shared" si="1"/>
        <v>36</v>
      </c>
      <c r="B36" s="639"/>
      <c r="C36" s="228">
        <v>36</v>
      </c>
      <c r="D36" s="639" t="s">
        <v>535</v>
      </c>
      <c r="E36" s="638" t="s">
        <v>536</v>
      </c>
      <c r="F36" s="638" t="s">
        <v>539</v>
      </c>
      <c r="G36" s="638" t="s">
        <v>309</v>
      </c>
      <c r="H36" s="638" t="s">
        <v>669</v>
      </c>
      <c r="I36" s="228">
        <v>7</v>
      </c>
      <c r="J36" s="228" t="s">
        <v>17</v>
      </c>
      <c r="K36" s="228">
        <v>3</v>
      </c>
    </row>
    <row r="37" spans="1:11" ht="12.75">
      <c r="A37" s="228">
        <f t="shared" si="1"/>
        <v>37</v>
      </c>
      <c r="C37" s="228">
        <v>37</v>
      </c>
      <c r="D37" s="228" t="s">
        <v>16</v>
      </c>
      <c r="E37" s="638" t="s">
        <v>418</v>
      </c>
      <c r="F37" s="638" t="s">
        <v>539</v>
      </c>
      <c r="G37" s="638" t="s">
        <v>416</v>
      </c>
      <c r="H37" s="638" t="s">
        <v>658</v>
      </c>
      <c r="I37" s="228">
        <v>14</v>
      </c>
      <c r="J37" s="228" t="s">
        <v>17</v>
      </c>
      <c r="K37" s="228">
        <v>8</v>
      </c>
    </row>
    <row r="38" spans="1:11" ht="12.75">
      <c r="A38" s="228">
        <f t="shared" si="1"/>
        <v>38</v>
      </c>
      <c r="B38" s="639"/>
      <c r="C38" s="228">
        <v>38</v>
      </c>
      <c r="D38" s="639" t="s">
        <v>535</v>
      </c>
      <c r="E38" s="638" t="s">
        <v>538</v>
      </c>
      <c r="F38" s="638" t="s">
        <v>539</v>
      </c>
      <c r="G38" s="638" t="s">
        <v>537</v>
      </c>
      <c r="H38" s="228" t="s">
        <v>675</v>
      </c>
      <c r="I38" s="228">
        <v>18</v>
      </c>
      <c r="J38" s="228" t="s">
        <v>17</v>
      </c>
      <c r="K38" s="228">
        <v>6</v>
      </c>
    </row>
    <row r="39" spans="1:11" ht="12.75">
      <c r="A39" s="228">
        <v>39</v>
      </c>
      <c r="C39" s="228">
        <v>39</v>
      </c>
      <c r="D39" s="228" t="s">
        <v>16</v>
      </c>
      <c r="E39" s="638" t="s">
        <v>197</v>
      </c>
      <c r="F39" s="638" t="s">
        <v>539</v>
      </c>
      <c r="G39" s="638" t="s">
        <v>419</v>
      </c>
      <c r="H39" s="228" t="s">
        <v>661</v>
      </c>
      <c r="I39" s="228">
        <v>4</v>
      </c>
      <c r="J39" s="228" t="s">
        <v>17</v>
      </c>
      <c r="K39" s="228">
        <v>5</v>
      </c>
    </row>
    <row r="40" spans="1:11" ht="12.75">
      <c r="A40" s="228">
        <f aca="true" t="shared" si="2" ref="A40:A53">C40</f>
        <v>40</v>
      </c>
      <c r="B40" s="639"/>
      <c r="C40" s="228">
        <v>40</v>
      </c>
      <c r="D40" s="639" t="s">
        <v>535</v>
      </c>
      <c r="E40" s="638" t="s">
        <v>526</v>
      </c>
      <c r="F40" s="638" t="s">
        <v>539</v>
      </c>
      <c r="G40" s="638" t="s">
        <v>413</v>
      </c>
      <c r="H40" s="228" t="s">
        <v>667</v>
      </c>
      <c r="I40" s="228">
        <v>21</v>
      </c>
      <c r="J40" s="228" t="s">
        <v>17</v>
      </c>
      <c r="K40" s="228">
        <v>5</v>
      </c>
    </row>
    <row r="41" spans="1:11" ht="12.75">
      <c r="A41" s="228">
        <f t="shared" si="2"/>
        <v>41</v>
      </c>
      <c r="C41" s="228">
        <v>41</v>
      </c>
      <c r="D41" s="228" t="s">
        <v>16</v>
      </c>
      <c r="E41" s="638" t="s">
        <v>418</v>
      </c>
      <c r="F41" s="638" t="s">
        <v>539</v>
      </c>
      <c r="G41" s="638" t="s">
        <v>197</v>
      </c>
      <c r="H41" s="228" t="s">
        <v>665</v>
      </c>
      <c r="I41" s="228">
        <v>4</v>
      </c>
      <c r="J41" s="228" t="s">
        <v>17</v>
      </c>
      <c r="K41" s="228">
        <v>2</v>
      </c>
    </row>
    <row r="42" spans="1:11" ht="12.75">
      <c r="A42" s="228">
        <f t="shared" si="2"/>
        <v>42</v>
      </c>
      <c r="C42" s="228">
        <v>42</v>
      </c>
      <c r="D42" s="228" t="s">
        <v>16</v>
      </c>
      <c r="E42" s="638" t="s">
        <v>163</v>
      </c>
      <c r="F42" s="638" t="s">
        <v>539</v>
      </c>
      <c r="G42" s="638" t="s">
        <v>414</v>
      </c>
      <c r="H42" s="228" t="s">
        <v>663</v>
      </c>
      <c r="I42" s="228">
        <v>4</v>
      </c>
      <c r="J42" s="228" t="s">
        <v>17</v>
      </c>
      <c r="K42" s="228">
        <v>26</v>
      </c>
    </row>
    <row r="43" spans="1:11" ht="12.75">
      <c r="A43" s="228">
        <f t="shared" si="2"/>
        <v>43</v>
      </c>
      <c r="C43" s="228">
        <v>43</v>
      </c>
      <c r="D43" s="228" t="s">
        <v>16</v>
      </c>
      <c r="E43" s="638" t="s">
        <v>427</v>
      </c>
      <c r="F43" s="638" t="s">
        <v>539</v>
      </c>
      <c r="G43" s="638" t="s">
        <v>419</v>
      </c>
      <c r="H43" s="228" t="s">
        <v>662</v>
      </c>
      <c r="I43" s="228">
        <v>3</v>
      </c>
      <c r="J43" s="228" t="s">
        <v>17</v>
      </c>
      <c r="K43" s="228">
        <v>14</v>
      </c>
    </row>
    <row r="44" spans="1:11" ht="12.75">
      <c r="A44" s="228">
        <f t="shared" si="2"/>
        <v>44</v>
      </c>
      <c r="C44" s="228">
        <v>44</v>
      </c>
      <c r="D44" s="228" t="s">
        <v>16</v>
      </c>
      <c r="E44" s="638" t="s">
        <v>412</v>
      </c>
      <c r="F44" s="638" t="s">
        <v>539</v>
      </c>
      <c r="G44" s="638" t="s">
        <v>416</v>
      </c>
      <c r="H44" s="638" t="s">
        <v>657</v>
      </c>
      <c r="I44" s="228">
        <v>6</v>
      </c>
      <c r="J44" s="228" t="s">
        <v>17</v>
      </c>
      <c r="K44" s="228">
        <v>2</v>
      </c>
    </row>
    <row r="45" spans="1:11" ht="12.75">
      <c r="A45" s="228">
        <f t="shared" si="2"/>
        <v>45</v>
      </c>
      <c r="B45" s="639"/>
      <c r="C45" s="228">
        <v>45</v>
      </c>
      <c r="D45" s="639" t="s">
        <v>535</v>
      </c>
      <c r="E45" s="638" t="s">
        <v>386</v>
      </c>
      <c r="F45" s="638" t="s">
        <v>539</v>
      </c>
      <c r="G45" s="638" t="s">
        <v>536</v>
      </c>
      <c r="H45" s="228" t="s">
        <v>728</v>
      </c>
      <c r="I45" s="228">
        <v>6</v>
      </c>
      <c r="J45" s="228" t="s">
        <v>17</v>
      </c>
      <c r="K45" s="228">
        <v>3</v>
      </c>
    </row>
    <row r="46" spans="1:11" ht="12.75">
      <c r="A46" s="228">
        <f t="shared" si="2"/>
        <v>46</v>
      </c>
      <c r="B46" s="639"/>
      <c r="C46" s="228">
        <v>46</v>
      </c>
      <c r="D46" s="639" t="s">
        <v>535</v>
      </c>
      <c r="E46" s="638" t="s">
        <v>309</v>
      </c>
      <c r="F46" s="638" t="s">
        <v>539</v>
      </c>
      <c r="G46" s="638" t="s">
        <v>537</v>
      </c>
      <c r="H46" s="228" t="s">
        <v>678</v>
      </c>
      <c r="I46" s="228">
        <v>8</v>
      </c>
      <c r="J46" s="228" t="s">
        <v>17</v>
      </c>
      <c r="K46" s="228">
        <v>6</v>
      </c>
    </row>
    <row r="47" spans="1:11" ht="12.75">
      <c r="A47" s="228">
        <f t="shared" si="2"/>
        <v>47</v>
      </c>
      <c r="C47" s="228">
        <v>47</v>
      </c>
      <c r="D47" s="228" t="s">
        <v>16</v>
      </c>
      <c r="E47" s="638" t="s">
        <v>416</v>
      </c>
      <c r="F47" s="638" t="s">
        <v>539</v>
      </c>
      <c r="G47" s="638" t="s">
        <v>163</v>
      </c>
      <c r="H47" s="228" t="s">
        <v>719</v>
      </c>
      <c r="I47" s="228">
        <v>8</v>
      </c>
      <c r="J47" s="228" t="s">
        <v>17</v>
      </c>
      <c r="K47" s="228">
        <v>7</v>
      </c>
    </row>
    <row r="48" spans="1:11" ht="12.75">
      <c r="A48" s="228">
        <f t="shared" si="2"/>
        <v>48</v>
      </c>
      <c r="B48" s="639"/>
      <c r="C48" s="228">
        <v>48</v>
      </c>
      <c r="D48" s="639" t="s">
        <v>535</v>
      </c>
      <c r="E48" s="638" t="s">
        <v>413</v>
      </c>
      <c r="F48" s="638" t="s">
        <v>539</v>
      </c>
      <c r="G48" s="638" t="s">
        <v>538</v>
      </c>
      <c r="H48" s="228" t="s">
        <v>677</v>
      </c>
      <c r="I48" s="228">
        <v>5</v>
      </c>
      <c r="J48" s="228" t="s">
        <v>17</v>
      </c>
      <c r="K48" s="228">
        <v>16</v>
      </c>
    </row>
    <row r="49" spans="1:11" ht="12.75">
      <c r="A49" s="228">
        <f t="shared" si="2"/>
        <v>49</v>
      </c>
      <c r="C49" s="228">
        <v>49</v>
      </c>
      <c r="D49" s="228" t="s">
        <v>16</v>
      </c>
      <c r="E49" s="638" t="s">
        <v>427</v>
      </c>
      <c r="F49" s="638" t="s">
        <v>539</v>
      </c>
      <c r="G49" s="638" t="s">
        <v>197</v>
      </c>
      <c r="H49" s="228" t="s">
        <v>666</v>
      </c>
      <c r="I49" s="228">
        <v>0</v>
      </c>
      <c r="J49" s="228" t="s">
        <v>17</v>
      </c>
      <c r="K49" s="228">
        <v>15</v>
      </c>
    </row>
    <row r="50" spans="1:11" ht="12.75">
      <c r="A50" s="228">
        <f t="shared" si="2"/>
        <v>50</v>
      </c>
      <c r="B50" s="639"/>
      <c r="C50" s="228">
        <v>50</v>
      </c>
      <c r="D50" s="639" t="s">
        <v>535</v>
      </c>
      <c r="E50" s="638" t="s">
        <v>537</v>
      </c>
      <c r="F50" s="638" t="s">
        <v>539</v>
      </c>
      <c r="G50" s="638" t="s">
        <v>415</v>
      </c>
      <c r="H50" s="228" t="s">
        <v>679</v>
      </c>
      <c r="I50" s="228">
        <v>2</v>
      </c>
      <c r="J50" s="228" t="s">
        <v>17</v>
      </c>
      <c r="K50" s="228">
        <v>13</v>
      </c>
    </row>
    <row r="51" spans="1:11" ht="12.75">
      <c r="A51" s="228">
        <f t="shared" si="2"/>
        <v>51</v>
      </c>
      <c r="C51" s="228">
        <v>51</v>
      </c>
      <c r="D51" s="639" t="s">
        <v>535</v>
      </c>
      <c r="E51" s="638" t="s">
        <v>536</v>
      </c>
      <c r="F51" s="638" t="s">
        <v>539</v>
      </c>
      <c r="G51" s="638" t="s">
        <v>526</v>
      </c>
      <c r="H51" s="228" t="s">
        <v>676</v>
      </c>
      <c r="I51" s="228">
        <v>8</v>
      </c>
      <c r="J51" s="228" t="s">
        <v>17</v>
      </c>
      <c r="K51" s="228">
        <v>0</v>
      </c>
    </row>
    <row r="52" spans="1:11" ht="12.75">
      <c r="A52" s="228">
        <f t="shared" si="2"/>
        <v>52</v>
      </c>
      <c r="C52" s="228">
        <v>52</v>
      </c>
      <c r="D52" s="228" t="s">
        <v>16</v>
      </c>
      <c r="E52" s="638" t="s">
        <v>197</v>
      </c>
      <c r="F52" s="638" t="s">
        <v>539</v>
      </c>
      <c r="G52" s="638" t="s">
        <v>412</v>
      </c>
      <c r="H52" s="228" t="s">
        <v>713</v>
      </c>
      <c r="I52" s="228">
        <v>4</v>
      </c>
      <c r="J52" s="228" t="s">
        <v>17</v>
      </c>
      <c r="K52" s="228">
        <v>7</v>
      </c>
    </row>
    <row r="53" spans="1:11" ht="12.75">
      <c r="A53" s="228">
        <f t="shared" si="2"/>
        <v>53</v>
      </c>
      <c r="C53" s="228">
        <v>53</v>
      </c>
      <c r="D53" s="228" t="s">
        <v>16</v>
      </c>
      <c r="E53" s="638" t="s">
        <v>414</v>
      </c>
      <c r="F53" s="638" t="s">
        <v>539</v>
      </c>
      <c r="G53" s="638" t="s">
        <v>419</v>
      </c>
      <c r="H53" s="228" t="s">
        <v>664</v>
      </c>
      <c r="I53" s="228">
        <v>7</v>
      </c>
      <c r="J53" s="228" t="s">
        <v>17</v>
      </c>
      <c r="K53" s="228">
        <v>5</v>
      </c>
    </row>
    <row r="54" spans="1:11" ht="12.75">
      <c r="A54" s="228">
        <f aca="true" t="shared" si="3" ref="A54:A60">C54</f>
        <v>54</v>
      </c>
      <c r="C54" s="228">
        <v>54</v>
      </c>
      <c r="D54" s="228">
        <v>2</v>
      </c>
      <c r="E54" s="638" t="s">
        <v>163</v>
      </c>
      <c r="F54" s="638" t="s">
        <v>539</v>
      </c>
      <c r="G54" s="638" t="s">
        <v>413</v>
      </c>
      <c r="H54" s="228" t="s">
        <v>721</v>
      </c>
      <c r="I54" s="228">
        <v>10</v>
      </c>
      <c r="J54" s="228" t="s">
        <v>17</v>
      </c>
      <c r="K54" s="228">
        <v>8</v>
      </c>
    </row>
    <row r="55" spans="1:11" ht="12.75">
      <c r="A55" s="228">
        <f t="shared" si="3"/>
        <v>55</v>
      </c>
      <c r="C55" s="228">
        <v>55</v>
      </c>
      <c r="D55" s="228">
        <v>1</v>
      </c>
      <c r="E55" s="638" t="s">
        <v>419</v>
      </c>
      <c r="F55" s="638" t="s">
        <v>539</v>
      </c>
      <c r="G55" s="638" t="s">
        <v>538</v>
      </c>
      <c r="H55" s="228" t="s">
        <v>720</v>
      </c>
      <c r="I55" s="228">
        <v>4</v>
      </c>
      <c r="J55" s="228" t="s">
        <v>17</v>
      </c>
      <c r="K55" s="228">
        <v>8</v>
      </c>
    </row>
    <row r="56" spans="1:11" ht="12.75">
      <c r="A56" s="228">
        <f t="shared" si="3"/>
        <v>56</v>
      </c>
      <c r="C56" s="228">
        <v>56</v>
      </c>
      <c r="D56" s="228">
        <v>2</v>
      </c>
      <c r="E56" s="638" t="s">
        <v>537</v>
      </c>
      <c r="F56" s="638" t="s">
        <v>539</v>
      </c>
      <c r="G56" s="638" t="s">
        <v>764</v>
      </c>
      <c r="H56" s="228" t="s">
        <v>722</v>
      </c>
      <c r="I56" s="228">
        <v>2</v>
      </c>
      <c r="J56" s="228" t="s">
        <v>17</v>
      </c>
      <c r="K56" s="228">
        <v>6</v>
      </c>
    </row>
    <row r="57" spans="1:11" ht="12.75">
      <c r="A57" s="228">
        <f t="shared" si="3"/>
        <v>57</v>
      </c>
      <c r="B57" s="639"/>
      <c r="C57" s="228">
        <v>57</v>
      </c>
      <c r="D57" s="639" t="s">
        <v>535</v>
      </c>
      <c r="E57" s="638" t="s">
        <v>309</v>
      </c>
      <c r="F57" s="638" t="s">
        <v>539</v>
      </c>
      <c r="G57" s="638" t="s">
        <v>386</v>
      </c>
      <c r="H57" s="228" t="s">
        <v>795</v>
      </c>
      <c r="I57" s="228">
        <v>7</v>
      </c>
      <c r="J57" s="228" t="s">
        <v>17</v>
      </c>
      <c r="K57" s="228">
        <v>8</v>
      </c>
    </row>
    <row r="58" spans="1:11" ht="12.75">
      <c r="A58" s="228">
        <f t="shared" si="3"/>
        <v>58</v>
      </c>
      <c r="B58" s="639"/>
      <c r="C58" s="228">
        <v>58</v>
      </c>
      <c r="D58" s="228" t="s">
        <v>16</v>
      </c>
      <c r="E58" s="638" t="s">
        <v>427</v>
      </c>
      <c r="F58" s="638" t="s">
        <v>539</v>
      </c>
      <c r="G58" s="638" t="s">
        <v>418</v>
      </c>
      <c r="H58" s="228" t="s">
        <v>796</v>
      </c>
      <c r="I58" s="228">
        <v>2</v>
      </c>
      <c r="K58" s="228">
        <v>17</v>
      </c>
    </row>
    <row r="59" spans="1:11" ht="12.75">
      <c r="A59" s="228">
        <f t="shared" si="3"/>
        <v>59</v>
      </c>
      <c r="B59" s="639"/>
      <c r="C59" s="228">
        <v>59</v>
      </c>
      <c r="D59" s="228" t="s">
        <v>16</v>
      </c>
      <c r="E59" s="638" t="s">
        <v>414</v>
      </c>
      <c r="F59" s="638" t="s">
        <v>539</v>
      </c>
      <c r="G59" s="638" t="s">
        <v>416</v>
      </c>
      <c r="H59" s="638" t="s">
        <v>797</v>
      </c>
      <c r="I59" s="228">
        <v>6</v>
      </c>
      <c r="J59" s="228" t="s">
        <v>17</v>
      </c>
      <c r="K59" s="228">
        <v>3</v>
      </c>
    </row>
    <row r="60" spans="1:11" ht="12.75">
      <c r="A60" s="228">
        <f t="shared" si="3"/>
        <v>60</v>
      </c>
      <c r="C60" s="228">
        <v>60</v>
      </c>
      <c r="D60" s="228">
        <v>2</v>
      </c>
      <c r="E60" s="638" t="s">
        <v>309</v>
      </c>
      <c r="F60" s="638" t="s">
        <v>539</v>
      </c>
      <c r="G60" s="638" t="s">
        <v>764</v>
      </c>
      <c r="H60" s="228" t="s">
        <v>736</v>
      </c>
      <c r="I60" s="228">
        <v>6</v>
      </c>
      <c r="J60" s="228" t="s">
        <v>17</v>
      </c>
      <c r="K60" s="228">
        <v>11</v>
      </c>
    </row>
    <row r="61" spans="1:11" ht="12.75">
      <c r="A61" s="228">
        <f>C61</f>
        <v>61</v>
      </c>
      <c r="C61" s="228">
        <v>61</v>
      </c>
      <c r="D61" s="228">
        <v>1</v>
      </c>
      <c r="E61" s="638" t="s">
        <v>418</v>
      </c>
      <c r="F61" s="638" t="s">
        <v>539</v>
      </c>
      <c r="G61" s="638" t="s">
        <v>415</v>
      </c>
      <c r="H61" s="228" t="s">
        <v>735</v>
      </c>
      <c r="I61" s="228">
        <v>7</v>
      </c>
      <c r="J61" s="228" t="s">
        <v>17</v>
      </c>
      <c r="K61" s="228">
        <v>1</v>
      </c>
    </row>
    <row r="62" spans="1:11" ht="12.75">
      <c r="A62" s="228">
        <f>C62</f>
        <v>62</v>
      </c>
      <c r="C62" s="228">
        <v>62</v>
      </c>
      <c r="D62" s="228">
        <v>1</v>
      </c>
      <c r="E62" s="638" t="s">
        <v>538</v>
      </c>
      <c r="F62" s="638" t="s">
        <v>539</v>
      </c>
      <c r="G62" s="638" t="s">
        <v>197</v>
      </c>
      <c r="H62" s="228" t="s">
        <v>756</v>
      </c>
      <c r="I62" s="228">
        <v>12</v>
      </c>
      <c r="J62" s="228" t="s">
        <v>17</v>
      </c>
      <c r="K62" s="228">
        <v>6</v>
      </c>
    </row>
    <row r="63" spans="1:11" ht="12.75">
      <c r="A63" s="228">
        <f aca="true" t="shared" si="4" ref="A63:A77">C63</f>
        <v>63</v>
      </c>
      <c r="C63" s="228">
        <v>63</v>
      </c>
      <c r="D63" s="228">
        <v>2</v>
      </c>
      <c r="E63" s="638" t="s">
        <v>427</v>
      </c>
      <c r="F63" s="638" t="s">
        <v>539</v>
      </c>
      <c r="G63" s="638" t="s">
        <v>414</v>
      </c>
      <c r="H63" s="228" t="s">
        <v>757</v>
      </c>
      <c r="I63" s="228">
        <v>0</v>
      </c>
      <c r="J63" s="228" t="s">
        <v>17</v>
      </c>
      <c r="K63" s="228">
        <v>21</v>
      </c>
    </row>
    <row r="64" spans="1:11" ht="12.75">
      <c r="A64" s="228">
        <f t="shared" si="4"/>
        <v>64</v>
      </c>
      <c r="C64" s="228">
        <v>64</v>
      </c>
      <c r="D64" s="228">
        <v>2</v>
      </c>
      <c r="E64" s="638" t="s">
        <v>537</v>
      </c>
      <c r="F64" s="638" t="s">
        <v>539</v>
      </c>
      <c r="G64" s="638" t="s">
        <v>413</v>
      </c>
      <c r="H64" s="228" t="s">
        <v>758</v>
      </c>
      <c r="I64" s="228">
        <v>6</v>
      </c>
      <c r="J64" s="228" t="s">
        <v>17</v>
      </c>
      <c r="K64" s="228">
        <v>5</v>
      </c>
    </row>
    <row r="65" spans="1:11" ht="12.75">
      <c r="A65" s="228">
        <f t="shared" si="4"/>
        <v>65</v>
      </c>
      <c r="C65" s="228">
        <v>65</v>
      </c>
      <c r="D65" s="228">
        <v>1</v>
      </c>
      <c r="E65" s="638" t="s">
        <v>419</v>
      </c>
      <c r="F65" s="638" t="s">
        <v>539</v>
      </c>
      <c r="G65" s="638" t="s">
        <v>412</v>
      </c>
      <c r="H65" s="228" t="s">
        <v>763</v>
      </c>
      <c r="I65" s="228">
        <v>14</v>
      </c>
      <c r="J65" s="228" t="s">
        <v>17</v>
      </c>
      <c r="K65" s="228">
        <v>6</v>
      </c>
    </row>
    <row r="66" spans="1:12" ht="12.75">
      <c r="A66" s="228">
        <f t="shared" si="4"/>
        <v>66</v>
      </c>
      <c r="C66" s="228">
        <v>66</v>
      </c>
      <c r="D66" s="228">
        <v>1</v>
      </c>
      <c r="E66" s="638" t="s">
        <v>536</v>
      </c>
      <c r="F66" s="638" t="s">
        <v>539</v>
      </c>
      <c r="G66" s="638" t="s">
        <v>415</v>
      </c>
      <c r="H66" s="228" t="s">
        <v>794</v>
      </c>
      <c r="I66" s="228">
        <v>0</v>
      </c>
      <c r="J66" s="228" t="s">
        <v>17</v>
      </c>
      <c r="K66" s="228">
        <v>5</v>
      </c>
      <c r="L66" s="228" t="s">
        <v>836</v>
      </c>
    </row>
    <row r="67" spans="1:11" ht="12.75">
      <c r="A67" s="228">
        <f t="shared" si="4"/>
        <v>67</v>
      </c>
      <c r="C67" s="228">
        <v>67</v>
      </c>
      <c r="D67" s="228">
        <v>1</v>
      </c>
      <c r="E67" s="638" t="s">
        <v>197</v>
      </c>
      <c r="F67" s="638" t="s">
        <v>539</v>
      </c>
      <c r="G67" s="638" t="s">
        <v>412</v>
      </c>
      <c r="H67" s="228" t="s">
        <v>765</v>
      </c>
      <c r="I67" s="228">
        <v>4</v>
      </c>
      <c r="J67" s="228" t="s">
        <v>17</v>
      </c>
      <c r="K67" s="228">
        <v>12</v>
      </c>
    </row>
    <row r="68" spans="1:11" ht="12.75">
      <c r="A68" s="228">
        <f t="shared" si="4"/>
        <v>68</v>
      </c>
      <c r="C68" s="228">
        <v>68</v>
      </c>
      <c r="D68" s="228">
        <v>1</v>
      </c>
      <c r="E68" s="638" t="s">
        <v>709</v>
      </c>
      <c r="F68" s="638" t="s">
        <v>539</v>
      </c>
      <c r="G68" s="638" t="s">
        <v>418</v>
      </c>
      <c r="H68" s="228" t="s">
        <v>782</v>
      </c>
      <c r="I68" s="228">
        <v>3</v>
      </c>
      <c r="J68" s="228" t="s">
        <v>17</v>
      </c>
      <c r="K68" s="228">
        <v>7</v>
      </c>
    </row>
    <row r="69" spans="1:11" ht="12.75">
      <c r="A69" s="228">
        <f t="shared" si="4"/>
        <v>69</v>
      </c>
      <c r="C69" s="228">
        <v>69</v>
      </c>
      <c r="D69" s="639">
        <v>2</v>
      </c>
      <c r="E69" s="638" t="s">
        <v>427</v>
      </c>
      <c r="F69" s="638" t="s">
        <v>539</v>
      </c>
      <c r="G69" s="638" t="s">
        <v>309</v>
      </c>
      <c r="H69" s="228" t="s">
        <v>766</v>
      </c>
      <c r="I69" s="228">
        <v>7</v>
      </c>
      <c r="J69" s="228" t="s">
        <v>17</v>
      </c>
      <c r="K69" s="228">
        <v>8</v>
      </c>
    </row>
    <row r="70" spans="1:11" ht="12.75">
      <c r="A70" s="228">
        <f t="shared" si="4"/>
        <v>70</v>
      </c>
      <c r="C70" s="228">
        <v>70</v>
      </c>
      <c r="D70" s="639">
        <v>2</v>
      </c>
      <c r="E70" s="638" t="s">
        <v>163</v>
      </c>
      <c r="F70" s="638" t="s">
        <v>539</v>
      </c>
      <c r="G70" s="638" t="s">
        <v>416</v>
      </c>
      <c r="H70" s="228" t="s">
        <v>798</v>
      </c>
      <c r="I70" s="228">
        <v>2</v>
      </c>
      <c r="J70" s="228" t="s">
        <v>17</v>
      </c>
      <c r="K70" s="228">
        <v>11</v>
      </c>
    </row>
    <row r="71" spans="1:11" ht="12.75">
      <c r="A71" s="228">
        <f t="shared" si="4"/>
        <v>71</v>
      </c>
      <c r="C71" s="228">
        <v>71</v>
      </c>
      <c r="D71" s="228">
        <v>1</v>
      </c>
      <c r="E71" s="638" t="s">
        <v>759</v>
      </c>
      <c r="F71" s="638" t="s">
        <v>539</v>
      </c>
      <c r="G71" s="638" t="s">
        <v>536</v>
      </c>
      <c r="H71" s="228" t="s">
        <v>769</v>
      </c>
      <c r="I71" s="228">
        <v>9</v>
      </c>
      <c r="J71" s="228" t="s">
        <v>17</v>
      </c>
      <c r="K71" s="228">
        <v>7</v>
      </c>
    </row>
    <row r="72" spans="1:11" ht="12.75">
      <c r="A72" s="228">
        <f t="shared" si="4"/>
        <v>72</v>
      </c>
      <c r="C72" s="228">
        <v>72</v>
      </c>
      <c r="D72" s="639">
        <v>2</v>
      </c>
      <c r="E72" s="638" t="s">
        <v>414</v>
      </c>
      <c r="F72" s="638" t="s">
        <v>539</v>
      </c>
      <c r="G72" s="638" t="s">
        <v>526</v>
      </c>
      <c r="H72" s="228" t="s">
        <v>783</v>
      </c>
      <c r="I72" s="228">
        <v>2</v>
      </c>
      <c r="J72" s="228" t="s">
        <v>17</v>
      </c>
      <c r="K72" s="228">
        <v>8</v>
      </c>
    </row>
    <row r="73" spans="1:11" ht="12.75">
      <c r="A73" s="228">
        <f t="shared" si="4"/>
        <v>73</v>
      </c>
      <c r="C73" s="228">
        <v>73</v>
      </c>
      <c r="D73" s="639">
        <v>2</v>
      </c>
      <c r="E73" s="638" t="s">
        <v>413</v>
      </c>
      <c r="F73" s="638" t="s">
        <v>539</v>
      </c>
      <c r="G73" s="638" t="s">
        <v>416</v>
      </c>
      <c r="H73" s="228" t="s">
        <v>770</v>
      </c>
      <c r="I73" s="228">
        <v>5</v>
      </c>
      <c r="J73" s="228" t="s">
        <v>17</v>
      </c>
      <c r="K73" s="228">
        <v>21</v>
      </c>
    </row>
    <row r="74" spans="1:11" ht="12.75">
      <c r="A74" s="228">
        <f t="shared" si="4"/>
        <v>74</v>
      </c>
      <c r="C74" s="228">
        <v>74</v>
      </c>
      <c r="D74" s="228">
        <v>1</v>
      </c>
      <c r="E74" s="638" t="s">
        <v>418</v>
      </c>
      <c r="F74" s="638" t="s">
        <v>539</v>
      </c>
      <c r="G74" s="638" t="s">
        <v>197</v>
      </c>
      <c r="H74" s="228" t="s">
        <v>771</v>
      </c>
      <c r="I74" s="228">
        <v>6</v>
      </c>
      <c r="J74" s="228" t="s">
        <v>17</v>
      </c>
      <c r="K74" s="228">
        <v>6</v>
      </c>
    </row>
    <row r="75" spans="1:11" ht="12.75">
      <c r="A75" s="228">
        <f t="shared" si="4"/>
        <v>75</v>
      </c>
      <c r="C75" s="228">
        <v>75</v>
      </c>
      <c r="D75" s="639">
        <v>2</v>
      </c>
      <c r="E75" s="638" t="s">
        <v>526</v>
      </c>
      <c r="F75" s="638" t="s">
        <v>539</v>
      </c>
      <c r="G75" s="638" t="s">
        <v>427</v>
      </c>
      <c r="H75" s="228" t="s">
        <v>773</v>
      </c>
      <c r="I75" s="228">
        <v>6</v>
      </c>
      <c r="J75" s="228" t="s">
        <v>17</v>
      </c>
      <c r="K75" s="228">
        <v>5</v>
      </c>
    </row>
    <row r="76" spans="1:11" ht="12.75">
      <c r="A76" s="228">
        <f t="shared" si="4"/>
        <v>76</v>
      </c>
      <c r="C76" s="228">
        <v>76</v>
      </c>
      <c r="D76" s="639">
        <v>2</v>
      </c>
      <c r="E76" s="638" t="s">
        <v>414</v>
      </c>
      <c r="F76" s="638" t="s">
        <v>539</v>
      </c>
      <c r="G76" s="638" t="s">
        <v>537</v>
      </c>
      <c r="H76" s="228" t="s">
        <v>774</v>
      </c>
      <c r="I76" s="228">
        <v>9</v>
      </c>
      <c r="J76" s="228" t="s">
        <v>17</v>
      </c>
      <c r="K76" s="228">
        <v>4</v>
      </c>
    </row>
    <row r="77" spans="1:11" ht="12.75">
      <c r="A77" s="228">
        <f t="shared" si="4"/>
        <v>77</v>
      </c>
      <c r="C77" s="228">
        <v>77</v>
      </c>
      <c r="D77" s="639">
        <v>2</v>
      </c>
      <c r="E77" s="638" t="s">
        <v>309</v>
      </c>
      <c r="F77" s="638" t="s">
        <v>539</v>
      </c>
      <c r="G77" s="638" t="s">
        <v>163</v>
      </c>
      <c r="H77" s="228" t="s">
        <v>776</v>
      </c>
      <c r="I77" s="228">
        <v>12</v>
      </c>
      <c r="J77" s="228" t="s">
        <v>17</v>
      </c>
      <c r="K77" s="228">
        <v>1</v>
      </c>
    </row>
    <row r="78" spans="1:11" ht="12.75">
      <c r="A78" s="228">
        <f aca="true" t="shared" si="5" ref="A78:A110">C78</f>
        <v>78</v>
      </c>
      <c r="C78" s="228">
        <v>78</v>
      </c>
      <c r="D78" s="228">
        <v>1</v>
      </c>
      <c r="E78" s="638" t="s">
        <v>536</v>
      </c>
      <c r="F78" s="638" t="s">
        <v>539</v>
      </c>
      <c r="G78" s="638" t="s">
        <v>709</v>
      </c>
      <c r="H78" s="228" t="s">
        <v>778</v>
      </c>
      <c r="I78" s="228">
        <v>7</v>
      </c>
      <c r="J78" s="228" t="s">
        <v>17</v>
      </c>
      <c r="K78" s="228">
        <v>6</v>
      </c>
    </row>
    <row r="79" spans="1:11" ht="12.75">
      <c r="A79" s="228">
        <f t="shared" si="5"/>
        <v>79</v>
      </c>
      <c r="C79" s="228">
        <v>79</v>
      </c>
      <c r="D79" s="639">
        <v>2</v>
      </c>
      <c r="E79" s="638" t="s">
        <v>526</v>
      </c>
      <c r="F79" s="638" t="s">
        <v>539</v>
      </c>
      <c r="G79" s="638" t="s">
        <v>413</v>
      </c>
      <c r="H79" s="228" t="s">
        <v>780</v>
      </c>
      <c r="I79" s="228">
        <v>9</v>
      </c>
      <c r="J79" s="228" t="s">
        <v>17</v>
      </c>
      <c r="K79" s="228">
        <v>4</v>
      </c>
    </row>
    <row r="80" spans="1:11" ht="12.75">
      <c r="A80" s="228">
        <f t="shared" si="5"/>
        <v>80</v>
      </c>
      <c r="C80" s="228">
        <v>80</v>
      </c>
      <c r="D80" s="639">
        <v>2</v>
      </c>
      <c r="E80" s="638" t="s">
        <v>414</v>
      </c>
      <c r="F80" s="638" t="s">
        <v>539</v>
      </c>
      <c r="G80" s="638" t="s">
        <v>163</v>
      </c>
      <c r="H80" s="228" t="s">
        <v>781</v>
      </c>
      <c r="I80" s="228">
        <v>11</v>
      </c>
      <c r="J80" s="228" t="s">
        <v>17</v>
      </c>
      <c r="K80" s="228">
        <v>4</v>
      </c>
    </row>
    <row r="81" spans="1:11" ht="12.75">
      <c r="A81" s="228">
        <f t="shared" si="5"/>
        <v>81</v>
      </c>
      <c r="C81" s="228">
        <v>81</v>
      </c>
      <c r="D81" s="639">
        <v>2</v>
      </c>
      <c r="E81" s="638" t="s">
        <v>416</v>
      </c>
      <c r="F81" s="638" t="s">
        <v>539</v>
      </c>
      <c r="G81" s="638" t="s">
        <v>537</v>
      </c>
      <c r="H81" s="228" t="s">
        <v>779</v>
      </c>
      <c r="I81" s="228">
        <v>16</v>
      </c>
      <c r="J81" s="228" t="s">
        <v>17</v>
      </c>
      <c r="K81" s="228">
        <v>9</v>
      </c>
    </row>
    <row r="82" spans="1:11" ht="12.75">
      <c r="A82" s="228">
        <f t="shared" si="5"/>
        <v>82</v>
      </c>
      <c r="C82" s="228">
        <v>82</v>
      </c>
      <c r="D82" s="228">
        <v>1</v>
      </c>
      <c r="E82" s="638" t="s">
        <v>759</v>
      </c>
      <c r="F82" s="638" t="s">
        <v>539</v>
      </c>
      <c r="G82" s="638" t="s">
        <v>415</v>
      </c>
      <c r="H82" s="228" t="s">
        <v>777</v>
      </c>
      <c r="I82" s="228">
        <v>21</v>
      </c>
      <c r="J82" s="228" t="s">
        <v>17</v>
      </c>
      <c r="K82" s="228">
        <v>5</v>
      </c>
    </row>
    <row r="83" spans="1:12" ht="12.75">
      <c r="A83" s="228">
        <f t="shared" si="5"/>
        <v>83</v>
      </c>
      <c r="C83" s="228">
        <v>83</v>
      </c>
      <c r="D83" s="228">
        <v>1</v>
      </c>
      <c r="E83" s="638" t="s">
        <v>419</v>
      </c>
      <c r="F83" s="638" t="s">
        <v>539</v>
      </c>
      <c r="G83" s="638" t="s">
        <v>418</v>
      </c>
      <c r="H83" s="228" t="s">
        <v>784</v>
      </c>
      <c r="I83" s="228">
        <v>5</v>
      </c>
      <c r="J83" s="228" t="s">
        <v>17</v>
      </c>
      <c r="K83" s="228">
        <v>0</v>
      </c>
      <c r="L83" s="228" t="s">
        <v>836</v>
      </c>
    </row>
    <row r="84" spans="1:11" ht="12.75">
      <c r="A84" s="228">
        <f t="shared" si="5"/>
        <v>84</v>
      </c>
      <c r="C84" s="228">
        <v>84</v>
      </c>
      <c r="D84" s="228">
        <v>1</v>
      </c>
      <c r="E84" s="638" t="s">
        <v>709</v>
      </c>
      <c r="F84" s="638" t="s">
        <v>539</v>
      </c>
      <c r="G84" s="638" t="s">
        <v>412</v>
      </c>
      <c r="H84" s="228" t="s">
        <v>785</v>
      </c>
      <c r="I84" s="228">
        <v>3</v>
      </c>
      <c r="J84" s="228" t="s">
        <v>17</v>
      </c>
      <c r="K84" s="228">
        <v>7</v>
      </c>
    </row>
    <row r="85" spans="1:11" ht="12.75">
      <c r="A85" s="228">
        <f t="shared" si="5"/>
        <v>85</v>
      </c>
      <c r="C85" s="228">
        <v>85</v>
      </c>
      <c r="D85" s="639">
        <v>2</v>
      </c>
      <c r="E85" s="638" t="s">
        <v>413</v>
      </c>
      <c r="F85" s="638" t="s">
        <v>539</v>
      </c>
      <c r="G85" s="638" t="s">
        <v>427</v>
      </c>
      <c r="H85" s="228" t="s">
        <v>790</v>
      </c>
      <c r="I85" s="228">
        <v>8</v>
      </c>
      <c r="J85" s="228" t="s">
        <v>17</v>
      </c>
      <c r="K85" s="228">
        <v>5</v>
      </c>
    </row>
    <row r="86" spans="1:11" ht="12.75">
      <c r="A86" s="228">
        <f t="shared" si="5"/>
        <v>86</v>
      </c>
      <c r="C86" s="228">
        <v>86</v>
      </c>
      <c r="D86" s="639">
        <v>2</v>
      </c>
      <c r="E86" s="638" t="s">
        <v>163</v>
      </c>
      <c r="F86" s="638" t="s">
        <v>539</v>
      </c>
      <c r="G86" s="638" t="s">
        <v>526</v>
      </c>
      <c r="H86" s="228" t="s">
        <v>791</v>
      </c>
      <c r="I86" s="228">
        <v>3</v>
      </c>
      <c r="J86" s="228" t="s">
        <v>17</v>
      </c>
      <c r="K86" s="228">
        <v>13</v>
      </c>
    </row>
    <row r="87" spans="1:11" ht="12.75">
      <c r="A87" s="228">
        <f t="shared" si="5"/>
        <v>87</v>
      </c>
      <c r="C87" s="228">
        <v>87</v>
      </c>
      <c r="D87" s="228">
        <v>1</v>
      </c>
      <c r="E87" s="638" t="s">
        <v>709</v>
      </c>
      <c r="F87" s="638" t="s">
        <v>539</v>
      </c>
      <c r="G87" s="638" t="s">
        <v>415</v>
      </c>
      <c r="H87" s="228" t="s">
        <v>792</v>
      </c>
      <c r="I87" s="228">
        <v>3</v>
      </c>
      <c r="J87" s="228" t="s">
        <v>17</v>
      </c>
      <c r="K87" s="228">
        <v>5</v>
      </c>
    </row>
    <row r="88" spans="1:11" ht="12.75">
      <c r="A88" s="228">
        <f t="shared" si="5"/>
        <v>88</v>
      </c>
      <c r="C88" s="228">
        <v>88</v>
      </c>
      <c r="D88" s="228">
        <v>1</v>
      </c>
      <c r="E88" s="228" t="s">
        <v>197</v>
      </c>
      <c r="F88" s="638" t="s">
        <v>539</v>
      </c>
      <c r="G88" s="228" t="s">
        <v>419</v>
      </c>
      <c r="H88" s="228" t="s">
        <v>786</v>
      </c>
      <c r="I88" s="228">
        <v>3</v>
      </c>
      <c r="J88" s="228" t="s">
        <v>17</v>
      </c>
      <c r="K88" s="228">
        <v>9</v>
      </c>
    </row>
    <row r="89" spans="1:11" ht="12.75">
      <c r="A89" s="228">
        <f t="shared" si="5"/>
        <v>89</v>
      </c>
      <c r="C89" s="228">
        <v>89</v>
      </c>
      <c r="D89" s="639">
        <v>2</v>
      </c>
      <c r="E89" s="638" t="s">
        <v>416</v>
      </c>
      <c r="F89" s="638" t="s">
        <v>539</v>
      </c>
      <c r="G89" s="638" t="s">
        <v>309</v>
      </c>
      <c r="H89" s="228" t="s">
        <v>775</v>
      </c>
      <c r="I89" s="228">
        <v>7</v>
      </c>
      <c r="J89" s="228" t="s">
        <v>17</v>
      </c>
      <c r="K89" s="228">
        <v>10</v>
      </c>
    </row>
    <row r="90" spans="1:11" ht="12.75">
      <c r="A90" s="228">
        <f t="shared" si="5"/>
        <v>90</v>
      </c>
      <c r="C90" s="228">
        <v>90</v>
      </c>
      <c r="D90" s="228">
        <v>1</v>
      </c>
      <c r="E90" s="228" t="s">
        <v>418</v>
      </c>
      <c r="F90" s="638" t="s">
        <v>539</v>
      </c>
      <c r="G90" s="228" t="s">
        <v>759</v>
      </c>
      <c r="H90" s="228" t="s">
        <v>793</v>
      </c>
      <c r="I90" s="228">
        <v>4</v>
      </c>
      <c r="J90" s="228" t="s">
        <v>17</v>
      </c>
      <c r="K90" s="228">
        <v>11</v>
      </c>
    </row>
    <row r="91" spans="1:11" ht="12.75">
      <c r="A91" s="228">
        <f t="shared" si="5"/>
        <v>91</v>
      </c>
      <c r="C91" s="228">
        <v>91</v>
      </c>
      <c r="D91" s="639">
        <v>2</v>
      </c>
      <c r="E91" s="228" t="s">
        <v>537</v>
      </c>
      <c r="F91" s="638" t="s">
        <v>539</v>
      </c>
      <c r="G91" s="228" t="s">
        <v>427</v>
      </c>
      <c r="H91" s="228" t="s">
        <v>803</v>
      </c>
      <c r="I91" s="228">
        <v>4</v>
      </c>
      <c r="J91" s="228" t="s">
        <v>17</v>
      </c>
      <c r="K91" s="228">
        <v>3</v>
      </c>
    </row>
    <row r="92" spans="1:11" ht="12.75">
      <c r="A92" s="228">
        <f t="shared" si="5"/>
        <v>92</v>
      </c>
      <c r="C92" s="228">
        <v>92</v>
      </c>
      <c r="D92" s="639">
        <v>2</v>
      </c>
      <c r="E92" s="638" t="s">
        <v>309</v>
      </c>
      <c r="F92" s="638" t="s">
        <v>539</v>
      </c>
      <c r="G92" s="228" t="s">
        <v>414</v>
      </c>
      <c r="H92" s="228" t="s">
        <v>787</v>
      </c>
      <c r="I92" s="228">
        <v>9</v>
      </c>
      <c r="J92" s="228" t="s">
        <v>17</v>
      </c>
      <c r="K92" s="228">
        <v>11</v>
      </c>
    </row>
    <row r="93" spans="1:11" ht="12.75">
      <c r="A93" s="638">
        <f t="shared" si="5"/>
        <v>93</v>
      </c>
      <c r="B93" s="638"/>
      <c r="C93" s="228">
        <v>93</v>
      </c>
      <c r="D93" s="638">
        <v>1</v>
      </c>
      <c r="E93" s="638" t="s">
        <v>536</v>
      </c>
      <c r="F93" s="638" t="s">
        <v>539</v>
      </c>
      <c r="G93" s="638" t="s">
        <v>197</v>
      </c>
      <c r="H93" s="228" t="s">
        <v>802</v>
      </c>
      <c r="I93" s="228">
        <v>3</v>
      </c>
      <c r="J93" s="228" t="s">
        <v>17</v>
      </c>
      <c r="K93" s="228">
        <v>7</v>
      </c>
    </row>
    <row r="94" spans="1:11" ht="12.75">
      <c r="A94" s="638">
        <f t="shared" si="5"/>
        <v>94</v>
      </c>
      <c r="B94" s="638"/>
      <c r="C94" s="638">
        <v>94</v>
      </c>
      <c r="D94" s="638">
        <v>1</v>
      </c>
      <c r="E94" s="638" t="s">
        <v>419</v>
      </c>
      <c r="F94" s="638" t="s">
        <v>539</v>
      </c>
      <c r="G94" s="638" t="s">
        <v>709</v>
      </c>
      <c r="H94" s="228" t="s">
        <v>799</v>
      </c>
      <c r="I94" s="228">
        <v>12</v>
      </c>
      <c r="J94" s="228" t="s">
        <v>17</v>
      </c>
      <c r="K94" s="228">
        <v>4</v>
      </c>
    </row>
    <row r="95" spans="1:11" ht="12.75">
      <c r="A95" s="638">
        <f t="shared" si="5"/>
        <v>95</v>
      </c>
      <c r="B95" s="638"/>
      <c r="C95" s="638">
        <v>95</v>
      </c>
      <c r="D95" s="638">
        <v>1</v>
      </c>
      <c r="E95" s="638" t="s">
        <v>412</v>
      </c>
      <c r="F95" s="638" t="s">
        <v>539</v>
      </c>
      <c r="G95" s="638" t="s">
        <v>418</v>
      </c>
      <c r="H95" s="228" t="s">
        <v>804</v>
      </c>
      <c r="I95" s="228">
        <v>4</v>
      </c>
      <c r="J95" s="228" t="s">
        <v>17</v>
      </c>
      <c r="K95" s="228">
        <v>11</v>
      </c>
    </row>
    <row r="96" spans="1:11" ht="12.75">
      <c r="A96" s="228">
        <f t="shared" si="5"/>
        <v>96</v>
      </c>
      <c r="C96" s="638">
        <v>96</v>
      </c>
      <c r="D96" s="639">
        <v>2</v>
      </c>
      <c r="E96" s="228" t="s">
        <v>427</v>
      </c>
      <c r="F96" s="638" t="s">
        <v>539</v>
      </c>
      <c r="G96" s="228" t="s">
        <v>163</v>
      </c>
      <c r="H96" s="228" t="s">
        <v>810</v>
      </c>
      <c r="I96" s="228">
        <v>3</v>
      </c>
      <c r="J96" s="228" t="s">
        <v>17</v>
      </c>
      <c r="K96" s="228">
        <v>6</v>
      </c>
    </row>
    <row r="97" spans="1:11" ht="12.75">
      <c r="A97" s="638">
        <f t="shared" si="5"/>
        <v>97</v>
      </c>
      <c r="B97" s="638"/>
      <c r="C97" s="228">
        <v>97</v>
      </c>
      <c r="D97" s="638">
        <v>1</v>
      </c>
      <c r="E97" s="638" t="s">
        <v>415</v>
      </c>
      <c r="F97" s="638" t="s">
        <v>539</v>
      </c>
      <c r="G97" s="638" t="s">
        <v>419</v>
      </c>
      <c r="H97" s="228" t="s">
        <v>800</v>
      </c>
      <c r="I97" s="228">
        <v>4</v>
      </c>
      <c r="J97" s="228" t="s">
        <v>17</v>
      </c>
      <c r="K97" s="228">
        <v>9</v>
      </c>
    </row>
    <row r="98" spans="1:11" ht="12.75">
      <c r="A98" s="638">
        <f t="shared" si="5"/>
        <v>98</v>
      </c>
      <c r="B98" s="638"/>
      <c r="C98" s="638">
        <v>98</v>
      </c>
      <c r="D98" s="709">
        <v>2</v>
      </c>
      <c r="E98" s="638" t="s">
        <v>413</v>
      </c>
      <c r="F98" s="638" t="s">
        <v>539</v>
      </c>
      <c r="G98" s="638" t="s">
        <v>309</v>
      </c>
      <c r="H98" s="228" t="s">
        <v>788</v>
      </c>
      <c r="I98" s="228">
        <v>9</v>
      </c>
      <c r="J98" s="228" t="s">
        <v>17</v>
      </c>
      <c r="K98" s="228">
        <v>5</v>
      </c>
    </row>
    <row r="99" spans="1:11" ht="12.75">
      <c r="A99" s="638">
        <f t="shared" si="5"/>
        <v>99</v>
      </c>
      <c r="B99" s="638"/>
      <c r="C99" s="638">
        <v>99</v>
      </c>
      <c r="D99" s="638">
        <v>1</v>
      </c>
      <c r="E99" s="638" t="s">
        <v>412</v>
      </c>
      <c r="F99" s="638" t="s">
        <v>539</v>
      </c>
      <c r="G99" s="638" t="s">
        <v>759</v>
      </c>
      <c r="H99" s="228" t="s">
        <v>805</v>
      </c>
      <c r="I99" s="228">
        <v>10</v>
      </c>
      <c r="J99" s="228" t="s">
        <v>17</v>
      </c>
      <c r="K99" s="228">
        <v>15</v>
      </c>
    </row>
    <row r="100" spans="1:11" ht="12.75">
      <c r="A100" s="638">
        <f t="shared" si="5"/>
        <v>100</v>
      </c>
      <c r="B100" s="638"/>
      <c r="C100" s="638">
        <v>100</v>
      </c>
      <c r="D100" s="638">
        <v>1</v>
      </c>
      <c r="E100" s="638" t="s">
        <v>197</v>
      </c>
      <c r="F100" s="638" t="s">
        <v>539</v>
      </c>
      <c r="G100" s="638" t="s">
        <v>709</v>
      </c>
      <c r="H100" s="228" t="s">
        <v>808</v>
      </c>
      <c r="I100" s="228">
        <v>11</v>
      </c>
      <c r="J100" s="228" t="s">
        <v>17</v>
      </c>
      <c r="K100" s="228">
        <v>0</v>
      </c>
    </row>
    <row r="101" spans="1:11" ht="12.75">
      <c r="A101" s="638">
        <f t="shared" si="5"/>
        <v>101</v>
      </c>
      <c r="B101" s="638"/>
      <c r="C101" s="638">
        <v>101</v>
      </c>
      <c r="D101" s="709">
        <v>2</v>
      </c>
      <c r="E101" s="638" t="s">
        <v>416</v>
      </c>
      <c r="F101" s="638" t="s">
        <v>539</v>
      </c>
      <c r="G101" s="228" t="s">
        <v>526</v>
      </c>
      <c r="H101" s="228" t="s">
        <v>811</v>
      </c>
      <c r="I101" s="228">
        <v>14</v>
      </c>
      <c r="J101" s="228" t="s">
        <v>17</v>
      </c>
      <c r="K101" s="228">
        <v>10</v>
      </c>
    </row>
    <row r="102" spans="1:11" ht="12.75">
      <c r="A102" s="638">
        <f t="shared" si="5"/>
        <v>102</v>
      </c>
      <c r="B102" s="638"/>
      <c r="C102" s="638">
        <v>102</v>
      </c>
      <c r="D102" s="709">
        <v>2</v>
      </c>
      <c r="E102" s="638" t="s">
        <v>413</v>
      </c>
      <c r="F102" s="638" t="s">
        <v>539</v>
      </c>
      <c r="G102" s="228" t="s">
        <v>414</v>
      </c>
      <c r="H102" s="228" t="s">
        <v>814</v>
      </c>
      <c r="I102" s="228">
        <v>2</v>
      </c>
      <c r="J102" s="228" t="s">
        <v>17</v>
      </c>
      <c r="K102" s="228">
        <v>11</v>
      </c>
    </row>
    <row r="103" spans="1:11" ht="12.75">
      <c r="A103" s="228">
        <f t="shared" si="5"/>
        <v>103</v>
      </c>
      <c r="C103" s="638">
        <v>103</v>
      </c>
      <c r="D103" s="639">
        <v>2</v>
      </c>
      <c r="E103" s="228" t="s">
        <v>163</v>
      </c>
      <c r="F103" s="638" t="s">
        <v>539</v>
      </c>
      <c r="G103" s="228" t="s">
        <v>537</v>
      </c>
      <c r="H103" s="228" t="s">
        <v>816</v>
      </c>
      <c r="I103" s="228">
        <v>2</v>
      </c>
      <c r="J103" s="228" t="s">
        <v>17</v>
      </c>
      <c r="K103" s="228">
        <v>16</v>
      </c>
    </row>
    <row r="104" spans="1:11" ht="12.75">
      <c r="A104" s="638">
        <f t="shared" si="5"/>
        <v>104</v>
      </c>
      <c r="B104" s="638"/>
      <c r="C104" s="228">
        <v>104</v>
      </c>
      <c r="D104" s="638">
        <v>1</v>
      </c>
      <c r="E104" s="638" t="s">
        <v>418</v>
      </c>
      <c r="F104" s="638" t="s">
        <v>539</v>
      </c>
      <c r="G104" s="638" t="s">
        <v>536</v>
      </c>
      <c r="H104" s="228" t="s">
        <v>806</v>
      </c>
      <c r="I104" s="228">
        <v>10</v>
      </c>
      <c r="J104" s="228" t="s">
        <v>17</v>
      </c>
      <c r="K104" s="228">
        <v>2</v>
      </c>
    </row>
    <row r="105" spans="1:11" ht="12.75">
      <c r="A105" s="638">
        <f t="shared" si="5"/>
        <v>105</v>
      </c>
      <c r="B105" s="638"/>
      <c r="C105" s="638">
        <v>105</v>
      </c>
      <c r="D105" s="638">
        <v>1</v>
      </c>
      <c r="E105" s="638" t="s">
        <v>415</v>
      </c>
      <c r="F105" s="638" t="s">
        <v>539</v>
      </c>
      <c r="G105" s="638" t="s">
        <v>197</v>
      </c>
      <c r="H105" s="228" t="s">
        <v>809</v>
      </c>
      <c r="I105" s="228">
        <v>2</v>
      </c>
      <c r="J105" s="228" t="s">
        <v>17</v>
      </c>
      <c r="K105" s="228">
        <v>9</v>
      </c>
    </row>
    <row r="106" spans="1:11" ht="12.75">
      <c r="A106" s="638">
        <f t="shared" si="5"/>
        <v>106</v>
      </c>
      <c r="B106" s="638"/>
      <c r="C106" s="638">
        <v>106</v>
      </c>
      <c r="D106" s="638">
        <v>1</v>
      </c>
      <c r="E106" s="638" t="s">
        <v>709</v>
      </c>
      <c r="F106" s="638" t="s">
        <v>539</v>
      </c>
      <c r="G106" s="638" t="s">
        <v>759</v>
      </c>
      <c r="H106" s="228" t="s">
        <v>807</v>
      </c>
      <c r="I106" s="228">
        <v>16</v>
      </c>
      <c r="J106" s="228" t="s">
        <v>17</v>
      </c>
      <c r="K106" s="228">
        <v>28</v>
      </c>
    </row>
    <row r="107" spans="1:11" ht="12.75">
      <c r="A107" s="228">
        <f t="shared" si="5"/>
        <v>107</v>
      </c>
      <c r="C107" s="638">
        <v>107</v>
      </c>
      <c r="D107" s="639">
        <v>2</v>
      </c>
      <c r="E107" s="228" t="s">
        <v>414</v>
      </c>
      <c r="F107" s="638" t="s">
        <v>539</v>
      </c>
      <c r="G107" s="228" t="s">
        <v>416</v>
      </c>
      <c r="H107" s="228" t="s">
        <v>815</v>
      </c>
      <c r="I107" s="228">
        <v>17</v>
      </c>
      <c r="J107" s="228" t="s">
        <v>17</v>
      </c>
      <c r="K107" s="228">
        <v>8</v>
      </c>
    </row>
    <row r="108" spans="1:12" ht="12.75">
      <c r="A108" s="638">
        <f t="shared" si="5"/>
        <v>107</v>
      </c>
      <c r="B108" s="638"/>
      <c r="C108" s="228">
        <v>107</v>
      </c>
      <c r="D108" s="638">
        <v>1</v>
      </c>
      <c r="E108" s="638" t="s">
        <v>536</v>
      </c>
      <c r="F108" s="638" t="s">
        <v>539</v>
      </c>
      <c r="G108" s="638" t="s">
        <v>419</v>
      </c>
      <c r="H108" s="228" t="s">
        <v>801</v>
      </c>
      <c r="I108" s="228">
        <v>0</v>
      </c>
      <c r="J108" s="228" t="s">
        <v>17</v>
      </c>
      <c r="K108" s="228">
        <v>5</v>
      </c>
      <c r="L108" s="228" t="s">
        <v>836</v>
      </c>
    </row>
    <row r="109" spans="1:11" ht="12.75">
      <c r="A109" s="638">
        <f t="shared" si="5"/>
        <v>108</v>
      </c>
      <c r="B109" s="638"/>
      <c r="C109" s="638">
        <v>108</v>
      </c>
      <c r="D109" s="638">
        <v>1</v>
      </c>
      <c r="E109" s="638" t="s">
        <v>412</v>
      </c>
      <c r="F109" s="638" t="s">
        <v>539</v>
      </c>
      <c r="G109" s="638" t="s">
        <v>415</v>
      </c>
      <c r="H109" s="228" t="s">
        <v>812</v>
      </c>
      <c r="I109" s="228">
        <v>8</v>
      </c>
      <c r="J109" s="228" t="s">
        <v>17</v>
      </c>
      <c r="K109" s="228">
        <v>4</v>
      </c>
    </row>
    <row r="110" spans="1:11" ht="12.75">
      <c r="A110" s="228">
        <f t="shared" si="5"/>
        <v>109</v>
      </c>
      <c r="C110" s="638">
        <v>109</v>
      </c>
      <c r="D110" s="639">
        <v>2</v>
      </c>
      <c r="E110" s="228" t="s">
        <v>427</v>
      </c>
      <c r="F110" s="638" t="s">
        <v>539</v>
      </c>
      <c r="G110" s="228" t="s">
        <v>416</v>
      </c>
      <c r="H110" s="228" t="s">
        <v>813</v>
      </c>
      <c r="I110" s="228">
        <v>2</v>
      </c>
      <c r="J110" s="228" t="s">
        <v>17</v>
      </c>
      <c r="K110" s="228">
        <v>12</v>
      </c>
    </row>
    <row r="111" spans="1:11" ht="12.75">
      <c r="A111" s="228">
        <f aca="true" t="shared" si="6" ref="A111:A136">C111</f>
        <v>110</v>
      </c>
      <c r="C111" s="228">
        <v>110</v>
      </c>
      <c r="D111" s="639">
        <v>2</v>
      </c>
      <c r="E111" s="638" t="s">
        <v>309</v>
      </c>
      <c r="F111" s="638" t="s">
        <v>539</v>
      </c>
      <c r="G111" s="638" t="s">
        <v>537</v>
      </c>
      <c r="H111" s="228" t="s">
        <v>789</v>
      </c>
      <c r="I111" s="228">
        <v>5</v>
      </c>
      <c r="J111" s="228" t="s">
        <v>17</v>
      </c>
      <c r="K111" s="228">
        <v>5</v>
      </c>
    </row>
    <row r="112" spans="1:11" ht="12.75">
      <c r="A112" s="228">
        <f t="shared" si="6"/>
        <v>111</v>
      </c>
      <c r="C112" s="228">
        <v>111</v>
      </c>
      <c r="D112" s="228" t="s">
        <v>849</v>
      </c>
      <c r="E112" s="228" t="s">
        <v>709</v>
      </c>
      <c r="F112" s="638" t="s">
        <v>539</v>
      </c>
      <c r="G112" s="228" t="s">
        <v>414</v>
      </c>
      <c r="H112" s="228" t="s">
        <v>853</v>
      </c>
      <c r="I112" s="228">
        <v>7</v>
      </c>
      <c r="J112" s="228" t="s">
        <v>17</v>
      </c>
      <c r="K112" s="228">
        <v>16</v>
      </c>
    </row>
    <row r="113" spans="1:11" ht="12.75">
      <c r="A113" s="228">
        <f t="shared" si="6"/>
        <v>112</v>
      </c>
      <c r="C113" s="228">
        <v>112</v>
      </c>
      <c r="D113" s="228">
        <v>1</v>
      </c>
      <c r="E113" s="638" t="s">
        <v>412</v>
      </c>
      <c r="F113" s="638" t="s">
        <v>539</v>
      </c>
      <c r="G113" s="638" t="s">
        <v>536</v>
      </c>
      <c r="H113" s="228" t="s">
        <v>854</v>
      </c>
      <c r="I113" s="228">
        <v>4</v>
      </c>
      <c r="J113" s="228" t="s">
        <v>17</v>
      </c>
      <c r="K113" s="228">
        <v>5</v>
      </c>
    </row>
    <row r="114" spans="1:11" ht="12.75">
      <c r="A114" s="228">
        <f t="shared" si="6"/>
        <v>113</v>
      </c>
      <c r="C114" s="228">
        <v>113</v>
      </c>
      <c r="D114" s="228" t="s">
        <v>850</v>
      </c>
      <c r="E114" s="228" t="s">
        <v>413</v>
      </c>
      <c r="F114" s="638" t="s">
        <v>539</v>
      </c>
      <c r="G114" s="228" t="s">
        <v>163</v>
      </c>
      <c r="H114" s="228" t="s">
        <v>857</v>
      </c>
      <c r="I114" s="228">
        <v>8</v>
      </c>
      <c r="J114" s="228" t="s">
        <v>17</v>
      </c>
      <c r="K114" s="228">
        <v>10</v>
      </c>
    </row>
    <row r="115" spans="1:11" ht="12.75">
      <c r="A115" s="228">
        <f t="shared" si="6"/>
        <v>114</v>
      </c>
      <c r="C115" s="228">
        <v>114</v>
      </c>
      <c r="D115" s="228" t="s">
        <v>851</v>
      </c>
      <c r="E115" s="228" t="s">
        <v>418</v>
      </c>
      <c r="F115" s="638" t="s">
        <v>539</v>
      </c>
      <c r="G115" s="228" t="s">
        <v>197</v>
      </c>
      <c r="H115" s="228" t="s">
        <v>855</v>
      </c>
      <c r="I115" s="228">
        <v>11</v>
      </c>
      <c r="J115" s="228" t="s">
        <v>17</v>
      </c>
      <c r="K115" s="228">
        <v>5</v>
      </c>
    </row>
    <row r="116" spans="1:11" ht="12.75">
      <c r="A116" s="228">
        <f t="shared" si="6"/>
        <v>115</v>
      </c>
      <c r="C116" s="228">
        <v>115</v>
      </c>
      <c r="D116" s="228" t="s">
        <v>848</v>
      </c>
      <c r="E116" s="228" t="s">
        <v>415</v>
      </c>
      <c r="F116" s="638" t="s">
        <v>539</v>
      </c>
      <c r="G116" s="228" t="s">
        <v>885</v>
      </c>
      <c r="H116" s="228" t="s">
        <v>856</v>
      </c>
      <c r="I116" s="228">
        <v>10</v>
      </c>
      <c r="J116" s="228" t="s">
        <v>17</v>
      </c>
      <c r="K116" s="228">
        <v>4</v>
      </c>
    </row>
    <row r="117" spans="1:11" ht="12.75">
      <c r="A117" s="228">
        <f t="shared" si="6"/>
        <v>116</v>
      </c>
      <c r="C117" s="228">
        <v>116</v>
      </c>
      <c r="D117" s="228" t="s">
        <v>849</v>
      </c>
      <c r="E117" s="228" t="s">
        <v>709</v>
      </c>
      <c r="F117" s="638" t="s">
        <v>539</v>
      </c>
      <c r="G117" s="228" t="s">
        <v>860</v>
      </c>
      <c r="H117" s="228" t="s">
        <v>858</v>
      </c>
      <c r="I117" s="228">
        <v>11</v>
      </c>
      <c r="J117" s="228" t="s">
        <v>17</v>
      </c>
      <c r="K117" s="228">
        <v>13</v>
      </c>
    </row>
    <row r="118" spans="1:11" ht="12.75">
      <c r="A118" s="228">
        <f t="shared" si="6"/>
        <v>117</v>
      </c>
      <c r="C118" s="228">
        <v>117</v>
      </c>
      <c r="D118" s="228" t="s">
        <v>850</v>
      </c>
      <c r="E118" s="228" t="s">
        <v>413</v>
      </c>
      <c r="F118" s="638" t="s">
        <v>539</v>
      </c>
      <c r="G118" s="228" t="s">
        <v>847</v>
      </c>
      <c r="H118" s="228" t="s">
        <v>862</v>
      </c>
      <c r="I118" s="228">
        <v>14</v>
      </c>
      <c r="J118" s="228" t="s">
        <v>17</v>
      </c>
      <c r="K118" s="228">
        <v>5</v>
      </c>
    </row>
    <row r="119" spans="1:11" ht="12.75">
      <c r="A119" s="228">
        <f t="shared" si="6"/>
        <v>118</v>
      </c>
      <c r="C119" s="228">
        <v>118</v>
      </c>
      <c r="D119" s="228" t="s">
        <v>851</v>
      </c>
      <c r="E119" s="228" t="s">
        <v>419</v>
      </c>
      <c r="F119" s="638" t="s">
        <v>539</v>
      </c>
      <c r="G119" s="228" t="s">
        <v>418</v>
      </c>
      <c r="H119" s="228" t="s">
        <v>861</v>
      </c>
      <c r="I119" s="228">
        <v>8</v>
      </c>
      <c r="J119" s="228" t="s">
        <v>17</v>
      </c>
      <c r="K119" s="228">
        <v>6</v>
      </c>
    </row>
    <row r="120" spans="1:11" ht="12.75">
      <c r="A120" s="228">
        <f t="shared" si="6"/>
        <v>119</v>
      </c>
      <c r="C120" s="228">
        <v>119</v>
      </c>
      <c r="D120" s="228" t="s">
        <v>849</v>
      </c>
      <c r="E120" s="228" t="s">
        <v>414</v>
      </c>
      <c r="F120" s="638" t="s">
        <v>539</v>
      </c>
      <c r="G120" s="228" t="s">
        <v>878</v>
      </c>
      <c r="H120" s="228" t="s">
        <v>865</v>
      </c>
      <c r="I120" s="228">
        <v>4</v>
      </c>
      <c r="J120" s="228" t="s">
        <v>17</v>
      </c>
      <c r="K120" s="228">
        <v>8</v>
      </c>
    </row>
    <row r="121" spans="1:11" ht="12.75">
      <c r="A121" s="228">
        <f t="shared" si="6"/>
        <v>120</v>
      </c>
      <c r="C121" s="228">
        <v>120</v>
      </c>
      <c r="D121" s="228" t="s">
        <v>848</v>
      </c>
      <c r="E121" s="228" t="s">
        <v>536</v>
      </c>
      <c r="F121" s="638" t="s">
        <v>539</v>
      </c>
      <c r="G121" s="228" t="s">
        <v>885</v>
      </c>
      <c r="H121" s="228" t="s">
        <v>864</v>
      </c>
      <c r="I121" s="228">
        <v>9</v>
      </c>
      <c r="J121" s="228" t="s">
        <v>17</v>
      </c>
      <c r="K121" s="228">
        <v>6</v>
      </c>
    </row>
    <row r="122" spans="1:11" ht="12.75">
      <c r="A122" s="228">
        <f t="shared" si="6"/>
        <v>121</v>
      </c>
      <c r="C122" s="228">
        <v>121</v>
      </c>
      <c r="D122" s="228" t="s">
        <v>851</v>
      </c>
      <c r="E122" s="228" t="s">
        <v>759</v>
      </c>
      <c r="F122" s="638" t="s">
        <v>539</v>
      </c>
      <c r="G122" s="228" t="s">
        <v>886</v>
      </c>
      <c r="H122" s="228" t="s">
        <v>863</v>
      </c>
      <c r="I122" s="228">
        <v>13</v>
      </c>
      <c r="J122" s="228" t="s">
        <v>17</v>
      </c>
      <c r="K122" s="228">
        <v>6</v>
      </c>
    </row>
    <row r="123" spans="1:11" ht="12.75">
      <c r="A123" s="228">
        <f t="shared" si="6"/>
        <v>122</v>
      </c>
      <c r="C123" s="228">
        <v>122</v>
      </c>
      <c r="D123" s="228" t="s">
        <v>850</v>
      </c>
      <c r="E123" s="228" t="s">
        <v>411</v>
      </c>
      <c r="F123" s="638" t="s">
        <v>539</v>
      </c>
      <c r="G123" s="228" t="s">
        <v>163</v>
      </c>
      <c r="H123" s="228" t="s">
        <v>866</v>
      </c>
      <c r="I123" s="228">
        <v>8</v>
      </c>
      <c r="J123" s="228" t="s">
        <v>17</v>
      </c>
      <c r="K123" s="228">
        <v>4</v>
      </c>
    </row>
    <row r="124" spans="1:12" ht="12.75">
      <c r="A124" s="228">
        <f t="shared" si="6"/>
        <v>123</v>
      </c>
      <c r="C124" s="228">
        <v>123</v>
      </c>
      <c r="D124" s="228" t="s">
        <v>848</v>
      </c>
      <c r="E124" s="228" t="s">
        <v>415</v>
      </c>
      <c r="F124" s="638" t="s">
        <v>539</v>
      </c>
      <c r="G124" s="228" t="s">
        <v>764</v>
      </c>
      <c r="H124" s="228" t="s">
        <v>871</v>
      </c>
      <c r="I124" s="228">
        <v>5</v>
      </c>
      <c r="J124" s="228" t="s">
        <v>17</v>
      </c>
      <c r="K124" s="228">
        <v>0</v>
      </c>
      <c r="L124" s="228" t="s">
        <v>836</v>
      </c>
    </row>
    <row r="125" spans="1:11" ht="12.75">
      <c r="A125" s="228">
        <f t="shared" si="6"/>
        <v>124</v>
      </c>
      <c r="C125" s="228">
        <v>124</v>
      </c>
      <c r="D125" s="228" t="s">
        <v>850</v>
      </c>
      <c r="E125" s="228" t="s">
        <v>163</v>
      </c>
      <c r="F125" s="638" t="s">
        <v>539</v>
      </c>
      <c r="G125" s="228" t="s">
        <v>847</v>
      </c>
      <c r="H125" s="228" t="s">
        <v>872</v>
      </c>
      <c r="I125" s="228">
        <v>2</v>
      </c>
      <c r="J125" s="228" t="s">
        <v>17</v>
      </c>
      <c r="K125" s="228">
        <v>4</v>
      </c>
    </row>
    <row r="126" spans="1:11" ht="12.75">
      <c r="A126" s="228">
        <f t="shared" si="6"/>
        <v>125</v>
      </c>
      <c r="C126" s="228">
        <v>125</v>
      </c>
      <c r="D126" s="228" t="s">
        <v>850</v>
      </c>
      <c r="E126" s="228" t="s">
        <v>879</v>
      </c>
      <c r="F126" s="638" t="s">
        <v>539</v>
      </c>
      <c r="G126" s="228" t="s">
        <v>413</v>
      </c>
      <c r="H126" s="228" t="s">
        <v>870</v>
      </c>
      <c r="I126" s="228">
        <v>0</v>
      </c>
      <c r="J126" s="228" t="s">
        <v>17</v>
      </c>
      <c r="K126" s="228">
        <v>5</v>
      </c>
    </row>
    <row r="127" spans="1:11" ht="12.75">
      <c r="A127" s="228">
        <f t="shared" si="6"/>
        <v>126</v>
      </c>
      <c r="C127" s="228">
        <v>126</v>
      </c>
      <c r="D127" s="228" t="s">
        <v>851</v>
      </c>
      <c r="E127" s="228" t="s">
        <v>419</v>
      </c>
      <c r="F127" s="638" t="s">
        <v>539</v>
      </c>
      <c r="G127" s="228" t="s">
        <v>886</v>
      </c>
      <c r="H127" s="228" t="s">
        <v>867</v>
      </c>
      <c r="I127" s="228">
        <v>7</v>
      </c>
      <c r="J127" s="228" t="s">
        <v>17</v>
      </c>
      <c r="K127" s="228">
        <v>5</v>
      </c>
    </row>
    <row r="128" spans="1:11" ht="12.75">
      <c r="A128" s="228">
        <f t="shared" si="6"/>
        <v>127</v>
      </c>
      <c r="C128" s="228">
        <v>127</v>
      </c>
      <c r="D128" s="228" t="s">
        <v>848</v>
      </c>
      <c r="E128" s="228" t="s">
        <v>885</v>
      </c>
      <c r="F128" s="638" t="s">
        <v>539</v>
      </c>
      <c r="G128" s="228" t="s">
        <v>372</v>
      </c>
      <c r="H128" s="228" t="s">
        <v>868</v>
      </c>
      <c r="I128" s="228">
        <v>8</v>
      </c>
      <c r="J128" s="228" t="s">
        <v>17</v>
      </c>
      <c r="K128" s="228">
        <v>5</v>
      </c>
    </row>
    <row r="129" spans="1:11" ht="12.75">
      <c r="A129" s="228">
        <f t="shared" si="6"/>
        <v>128</v>
      </c>
      <c r="C129" s="228">
        <v>128</v>
      </c>
      <c r="D129" s="228" t="s">
        <v>849</v>
      </c>
      <c r="E129" s="228" t="s">
        <v>416</v>
      </c>
      <c r="F129" s="638" t="s">
        <v>539</v>
      </c>
      <c r="G129" s="228" t="s">
        <v>309</v>
      </c>
      <c r="H129" s="228" t="s">
        <v>869</v>
      </c>
      <c r="I129" s="228">
        <v>14</v>
      </c>
      <c r="J129" s="228" t="s">
        <v>17</v>
      </c>
      <c r="K129" s="228">
        <v>6</v>
      </c>
    </row>
    <row r="130" spans="1:11" ht="12.75">
      <c r="A130" s="228">
        <f t="shared" si="6"/>
        <v>129</v>
      </c>
      <c r="C130" s="228">
        <v>129</v>
      </c>
      <c r="D130" s="228" t="s">
        <v>851</v>
      </c>
      <c r="E130" s="228" t="s">
        <v>759</v>
      </c>
      <c r="F130" s="638" t="s">
        <v>539</v>
      </c>
      <c r="G130" s="228" t="s">
        <v>418</v>
      </c>
      <c r="H130" s="228" t="s">
        <v>873</v>
      </c>
      <c r="I130" s="228">
        <v>8</v>
      </c>
      <c r="J130" s="228" t="s">
        <v>17</v>
      </c>
      <c r="K130" s="228">
        <v>7</v>
      </c>
    </row>
    <row r="131" spans="1:11" ht="12.75">
      <c r="A131" s="228">
        <f t="shared" si="6"/>
        <v>130</v>
      </c>
      <c r="C131" s="228">
        <v>130</v>
      </c>
      <c r="D131" s="228" t="s">
        <v>848</v>
      </c>
      <c r="E131" s="228" t="s">
        <v>415</v>
      </c>
      <c r="F131" s="638" t="s">
        <v>539</v>
      </c>
      <c r="G131" s="228" t="s">
        <v>536</v>
      </c>
      <c r="H131" s="228" t="s">
        <v>874</v>
      </c>
      <c r="I131" s="228">
        <v>4</v>
      </c>
      <c r="J131" s="228" t="s">
        <v>17</v>
      </c>
      <c r="K131" s="228">
        <v>4</v>
      </c>
    </row>
    <row r="132" spans="1:11" ht="12.75">
      <c r="A132" s="228">
        <f t="shared" si="6"/>
        <v>131</v>
      </c>
      <c r="C132" s="228">
        <v>131</v>
      </c>
      <c r="D132" s="228" t="s">
        <v>850</v>
      </c>
      <c r="E132" s="228" t="s">
        <v>879</v>
      </c>
      <c r="F132" s="638" t="s">
        <v>539</v>
      </c>
      <c r="G132" s="228" t="s">
        <v>847</v>
      </c>
      <c r="H132" s="228" t="s">
        <v>875</v>
      </c>
      <c r="I132" s="228">
        <v>11</v>
      </c>
      <c r="J132" s="228" t="s">
        <v>17</v>
      </c>
      <c r="K132" s="228">
        <v>4</v>
      </c>
    </row>
    <row r="133" spans="1:11" ht="12.75">
      <c r="A133" s="228">
        <f t="shared" si="6"/>
        <v>132</v>
      </c>
      <c r="C133" s="228">
        <v>132</v>
      </c>
      <c r="D133" s="228" t="s">
        <v>849</v>
      </c>
      <c r="E133" s="228" t="s">
        <v>709</v>
      </c>
      <c r="F133" s="638" t="s">
        <v>539</v>
      </c>
      <c r="G133" s="228" t="s">
        <v>309</v>
      </c>
      <c r="H133" s="228" t="s">
        <v>876</v>
      </c>
      <c r="I133" s="228">
        <v>13</v>
      </c>
      <c r="J133" s="228" t="s">
        <v>17</v>
      </c>
      <c r="K133" s="228">
        <v>7</v>
      </c>
    </row>
    <row r="134" spans="1:11" ht="12.75">
      <c r="A134" s="228">
        <f t="shared" si="6"/>
        <v>133</v>
      </c>
      <c r="C134" s="228">
        <v>133</v>
      </c>
      <c r="D134" s="228" t="s">
        <v>851</v>
      </c>
      <c r="E134" s="228" t="s">
        <v>759</v>
      </c>
      <c r="F134" s="638" t="s">
        <v>539</v>
      </c>
      <c r="G134" s="228" t="s">
        <v>419</v>
      </c>
      <c r="H134" s="228" t="s">
        <v>887</v>
      </c>
      <c r="I134" s="228">
        <v>12</v>
      </c>
      <c r="J134" s="228" t="s">
        <v>17</v>
      </c>
      <c r="K134" s="228">
        <v>3</v>
      </c>
    </row>
    <row r="135" spans="1:11" ht="12.75">
      <c r="A135" s="228">
        <f t="shared" si="6"/>
        <v>134</v>
      </c>
      <c r="C135" s="228">
        <v>134</v>
      </c>
      <c r="D135" s="228" t="s">
        <v>849</v>
      </c>
      <c r="E135" s="228" t="s">
        <v>414</v>
      </c>
      <c r="F135" s="638" t="s">
        <v>539</v>
      </c>
      <c r="G135" s="228" t="s">
        <v>860</v>
      </c>
      <c r="H135" s="228" t="s">
        <v>888</v>
      </c>
      <c r="I135" s="228">
        <v>4</v>
      </c>
      <c r="J135" s="228" t="s">
        <v>17</v>
      </c>
      <c r="K135" s="228">
        <v>9</v>
      </c>
    </row>
    <row r="136" spans="1:11" ht="12.75">
      <c r="A136" s="228">
        <f t="shared" si="6"/>
        <v>135</v>
      </c>
      <c r="C136" s="228">
        <v>135</v>
      </c>
      <c r="D136" s="228" t="s">
        <v>848</v>
      </c>
      <c r="E136" s="228" t="s">
        <v>536</v>
      </c>
      <c r="F136" s="638" t="s">
        <v>539</v>
      </c>
      <c r="G136" s="228" t="s">
        <v>372</v>
      </c>
      <c r="H136" s="228" t="s">
        <v>895</v>
      </c>
      <c r="I136" s="228">
        <v>7</v>
      </c>
      <c r="J136" s="228" t="s">
        <v>17</v>
      </c>
      <c r="K136" s="228">
        <v>4</v>
      </c>
    </row>
    <row r="137" spans="5:8" ht="18">
      <c r="E137" s="827" t="s">
        <v>880</v>
      </c>
      <c r="F137" s="827"/>
      <c r="G137" s="827" t="s">
        <v>881</v>
      </c>
      <c r="H137" s="827" t="s">
        <v>894</v>
      </c>
    </row>
    <row r="181" ht="12.75">
      <c r="C181" s="64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zoomScalePageLayoutView="0" workbookViewId="0" topLeftCell="A1">
      <selection activeCell="A17" sqref="A17:D31"/>
    </sheetView>
  </sheetViews>
  <sheetFormatPr defaultColWidth="9.00390625" defaultRowHeight="12.75"/>
  <cols>
    <col min="1" max="1" width="6.625" style="1" customWidth="1"/>
    <col min="2" max="2" width="22.25390625" style="1" customWidth="1"/>
    <col min="3" max="3" width="17.125" style="1" customWidth="1"/>
    <col min="4" max="4" width="11.00390625" style="1" customWidth="1"/>
    <col min="5" max="5" width="4.75390625" style="1" customWidth="1"/>
    <col min="6" max="6" width="10.25390625" style="1" customWidth="1"/>
    <col min="7" max="7" width="7.00390625" style="1" customWidth="1"/>
    <col min="8" max="8" width="11.75390625" style="1" customWidth="1"/>
    <col min="9" max="16384" width="9.00390625" style="1" customWidth="1"/>
  </cols>
  <sheetData>
    <row r="1" ht="18">
      <c r="A1" s="54" t="s">
        <v>379</v>
      </c>
    </row>
    <row r="2" ht="7.5" customHeight="1"/>
    <row r="3" spans="1:8" ht="12.75">
      <c r="A3" s="55" t="s">
        <v>93</v>
      </c>
      <c r="B3" s="56"/>
      <c r="C3" s="56"/>
      <c r="D3" s="56"/>
      <c r="F3" s="55" t="s">
        <v>94</v>
      </c>
      <c r="G3" s="76"/>
      <c r="H3" s="76"/>
    </row>
    <row r="4" spans="1:8" s="149" customFormat="1" ht="31.5" customHeight="1">
      <c r="A4" s="474" t="s">
        <v>557</v>
      </c>
      <c r="B4" s="475"/>
      <c r="C4" s="475"/>
      <c r="D4" s="477"/>
      <c r="E4" s="478"/>
      <c r="F4" s="474" t="s">
        <v>95</v>
      </c>
      <c r="G4" s="475"/>
      <c r="H4" s="477"/>
    </row>
    <row r="5" spans="2:8" ht="9" customHeight="1">
      <c r="B5" s="56"/>
      <c r="C5" s="56"/>
      <c r="D5" s="56"/>
      <c r="F5" s="56"/>
      <c r="G5" s="56"/>
      <c r="H5" s="56"/>
    </row>
    <row r="6" ht="12.75">
      <c r="A6" s="18" t="s">
        <v>96</v>
      </c>
    </row>
    <row r="7" spans="1:4" ht="12.75">
      <c r="A7" s="55" t="s">
        <v>97</v>
      </c>
      <c r="B7" s="56"/>
      <c r="C7" s="56"/>
      <c r="D7" s="56"/>
    </row>
    <row r="8" spans="1:8" ht="10.5" customHeight="1">
      <c r="A8" s="57" t="s">
        <v>98</v>
      </c>
      <c r="B8" s="47"/>
      <c r="C8" s="58" t="s">
        <v>99</v>
      </c>
      <c r="D8" s="59" t="s">
        <v>100</v>
      </c>
      <c r="E8" s="59"/>
      <c r="F8" s="59" t="s">
        <v>101</v>
      </c>
      <c r="G8" s="59"/>
      <c r="H8" s="60"/>
    </row>
    <row r="9" spans="1:8" ht="15.75" customHeight="1">
      <c r="A9" s="155" t="s">
        <v>125</v>
      </c>
      <c r="B9" s="50"/>
      <c r="C9" s="153" t="s">
        <v>26</v>
      </c>
      <c r="D9" s="62" t="s">
        <v>603</v>
      </c>
      <c r="E9" s="62"/>
      <c r="F9" s="50">
        <v>605526196</v>
      </c>
      <c r="G9" s="50"/>
      <c r="H9" s="51"/>
    </row>
    <row r="10" spans="1:4" ht="12.75">
      <c r="A10" s="55" t="s">
        <v>103</v>
      </c>
      <c r="B10" s="56"/>
      <c r="C10" s="56"/>
      <c r="D10" s="56"/>
    </row>
    <row r="11" spans="1:8" ht="10.5" customHeight="1">
      <c r="A11" s="57" t="s">
        <v>104</v>
      </c>
      <c r="B11" s="47"/>
      <c r="C11" s="58" t="s">
        <v>105</v>
      </c>
      <c r="D11" s="59" t="s">
        <v>106</v>
      </c>
      <c r="E11" s="59"/>
      <c r="F11" s="59" t="s">
        <v>107</v>
      </c>
      <c r="G11" s="59"/>
      <c r="H11" s="60"/>
    </row>
    <row r="12" spans="1:8" ht="15.75" customHeight="1">
      <c r="A12" s="61" t="s">
        <v>108</v>
      </c>
      <c r="B12" s="50"/>
      <c r="C12" s="43" t="s">
        <v>109</v>
      </c>
      <c r="D12" s="62" t="s">
        <v>110</v>
      </c>
      <c r="E12" s="50"/>
      <c r="F12" s="50">
        <v>777158186</v>
      </c>
      <c r="G12" s="50"/>
      <c r="H12" s="51"/>
    </row>
    <row r="13" spans="1:8" ht="13.5" customHeight="1">
      <c r="A13" s="160" t="s">
        <v>484</v>
      </c>
      <c r="D13" s="56"/>
      <c r="E13" s="56"/>
      <c r="F13" s="56">
        <v>777002387</v>
      </c>
      <c r="G13" s="56"/>
      <c r="H13" s="56"/>
    </row>
    <row r="14" ht="12.75">
      <c r="A14" s="18" t="s">
        <v>111</v>
      </c>
    </row>
    <row r="15" spans="1:7" ht="12.75">
      <c r="A15" s="55"/>
      <c r="B15" s="55"/>
      <c r="C15" s="55"/>
      <c r="D15" s="55"/>
      <c r="E15" s="55"/>
      <c r="F15" s="55"/>
      <c r="G15" s="55"/>
    </row>
    <row r="16" spans="1:11" ht="12.75">
      <c r="A16" s="45" t="s">
        <v>112</v>
      </c>
      <c r="B16" s="23" t="s">
        <v>113</v>
      </c>
      <c r="C16" s="23" t="s">
        <v>114</v>
      </c>
      <c r="D16" s="23" t="s">
        <v>115</v>
      </c>
      <c r="E16" s="63"/>
      <c r="F16" s="63"/>
      <c r="G16" s="63"/>
      <c r="H16" s="64"/>
      <c r="I16" s="65"/>
      <c r="J16" s="65"/>
      <c r="K16" s="65"/>
    </row>
    <row r="17" spans="1:12" ht="15" customHeight="1">
      <c r="A17" s="460">
        <v>15</v>
      </c>
      <c r="B17" s="229" t="s">
        <v>116</v>
      </c>
      <c r="C17" s="473" t="s">
        <v>117</v>
      </c>
      <c r="D17" s="479" t="s">
        <v>118</v>
      </c>
      <c r="E17" s="21"/>
      <c r="F17" s="21"/>
      <c r="G17" s="66"/>
      <c r="I17" s="80"/>
      <c r="J17" s="81"/>
      <c r="K17" s="82"/>
      <c r="L17" s="83"/>
    </row>
    <row r="18" spans="1:12" ht="15" customHeight="1">
      <c r="A18" s="460">
        <v>23</v>
      </c>
      <c r="B18" s="229" t="s">
        <v>119</v>
      </c>
      <c r="C18" s="473" t="s">
        <v>120</v>
      </c>
      <c r="D18" s="479" t="s">
        <v>121</v>
      </c>
      <c r="E18" s="21"/>
      <c r="F18" s="21"/>
      <c r="G18" s="66"/>
      <c r="I18" s="80"/>
      <c r="J18" s="81"/>
      <c r="K18" s="82"/>
      <c r="L18" s="83"/>
    </row>
    <row r="19" spans="1:12" ht="15" customHeight="1">
      <c r="A19" s="460">
        <v>28</v>
      </c>
      <c r="B19" s="229" t="s">
        <v>122</v>
      </c>
      <c r="C19" s="473" t="s">
        <v>123</v>
      </c>
      <c r="D19" s="479" t="s">
        <v>124</v>
      </c>
      <c r="E19" s="21"/>
      <c r="F19" s="21"/>
      <c r="G19" s="66"/>
      <c r="I19" s="80"/>
      <c r="J19" s="81"/>
      <c r="K19" s="82"/>
      <c r="L19" s="83"/>
    </row>
    <row r="20" spans="1:12" ht="15" customHeight="1">
      <c r="A20" s="460">
        <v>10</v>
      </c>
      <c r="B20" s="229" t="s">
        <v>125</v>
      </c>
      <c r="C20" s="473" t="s">
        <v>126</v>
      </c>
      <c r="D20" s="479" t="s">
        <v>127</v>
      </c>
      <c r="E20" s="21"/>
      <c r="F20" s="21"/>
      <c r="G20" s="66"/>
      <c r="I20" s="80"/>
      <c r="J20" s="81"/>
      <c r="K20" s="82"/>
      <c r="L20" s="83"/>
    </row>
    <row r="21" spans="1:12" ht="15" customHeight="1">
      <c r="A21" s="460">
        <v>16</v>
      </c>
      <c r="B21" s="229" t="s">
        <v>130</v>
      </c>
      <c r="C21" s="473" t="s">
        <v>131</v>
      </c>
      <c r="D21" s="479" t="s">
        <v>132</v>
      </c>
      <c r="E21" s="21"/>
      <c r="F21" s="21"/>
      <c r="G21" s="66"/>
      <c r="I21" s="80"/>
      <c r="J21" s="84"/>
      <c r="K21" s="85"/>
      <c r="L21" s="83"/>
    </row>
    <row r="22" spans="1:12" ht="15" customHeight="1">
      <c r="A22" s="460">
        <v>17</v>
      </c>
      <c r="B22" s="229" t="s">
        <v>134</v>
      </c>
      <c r="C22" s="473" t="s">
        <v>135</v>
      </c>
      <c r="D22" s="479" t="s">
        <v>136</v>
      </c>
      <c r="E22" s="21"/>
      <c r="F22" s="21"/>
      <c r="G22" s="66"/>
      <c r="I22" s="80"/>
      <c r="J22" s="84"/>
      <c r="K22" s="85"/>
      <c r="L22" s="83"/>
    </row>
    <row r="23" spans="1:12" ht="15" customHeight="1">
      <c r="A23" s="460">
        <v>12</v>
      </c>
      <c r="B23" s="229" t="s">
        <v>137</v>
      </c>
      <c r="C23" s="473" t="s">
        <v>138</v>
      </c>
      <c r="D23" s="479" t="s">
        <v>139</v>
      </c>
      <c r="E23" s="21"/>
      <c r="F23" s="21"/>
      <c r="G23" s="66"/>
      <c r="I23" s="80"/>
      <c r="J23" s="84"/>
      <c r="K23" s="85"/>
      <c r="L23" s="83"/>
    </row>
    <row r="24" spans="1:12" ht="15" customHeight="1">
      <c r="A24" s="460">
        <v>66</v>
      </c>
      <c r="B24" s="229" t="s">
        <v>140</v>
      </c>
      <c r="C24" s="473" t="s">
        <v>141</v>
      </c>
      <c r="D24" s="479" t="s">
        <v>142</v>
      </c>
      <c r="E24" s="21"/>
      <c r="F24" s="21"/>
      <c r="G24" s="66"/>
      <c r="I24" s="80"/>
      <c r="J24" s="84"/>
      <c r="K24" s="85"/>
      <c r="L24" s="83"/>
    </row>
    <row r="25" spans="1:12" ht="15" customHeight="1">
      <c r="A25" s="460"/>
      <c r="B25" s="229" t="s">
        <v>376</v>
      </c>
      <c r="C25" s="473" t="s">
        <v>22</v>
      </c>
      <c r="D25" s="479" t="s">
        <v>600</v>
      </c>
      <c r="E25" s="21"/>
      <c r="F25" s="21"/>
      <c r="G25" s="66"/>
      <c r="I25" s="80"/>
      <c r="J25" s="84"/>
      <c r="K25" s="85"/>
      <c r="L25" s="83"/>
    </row>
    <row r="26" spans="1:12" ht="15" customHeight="1">
      <c r="A26" s="480"/>
      <c r="B26" s="96" t="s">
        <v>601</v>
      </c>
      <c r="C26" s="473" t="s">
        <v>250</v>
      </c>
      <c r="D26" s="479" t="s">
        <v>602</v>
      </c>
      <c r="E26" s="21"/>
      <c r="F26" s="21"/>
      <c r="G26" s="66"/>
      <c r="I26" s="80"/>
      <c r="J26" s="84"/>
      <c r="K26" s="85"/>
      <c r="L26" s="83"/>
    </row>
    <row r="27" spans="1:12" ht="15" customHeight="1">
      <c r="A27" s="460"/>
      <c r="B27" s="229" t="s">
        <v>352</v>
      </c>
      <c r="C27" s="473" t="s">
        <v>52</v>
      </c>
      <c r="D27" s="479"/>
      <c r="E27" s="21"/>
      <c r="F27" s="21"/>
      <c r="G27" s="66"/>
      <c r="I27" s="80"/>
      <c r="J27" s="84"/>
      <c r="K27" s="85"/>
      <c r="L27" s="83"/>
    </row>
    <row r="28" spans="1:12" ht="15" customHeight="1">
      <c r="A28" s="460"/>
      <c r="B28" s="460" t="s">
        <v>241</v>
      </c>
      <c r="C28" s="460" t="s">
        <v>50</v>
      </c>
      <c r="D28" s="96">
        <v>680305</v>
      </c>
      <c r="E28" s="66"/>
      <c r="F28" s="66"/>
      <c r="G28" s="66"/>
      <c r="I28" s="80"/>
      <c r="J28" s="86"/>
      <c r="K28" s="86"/>
      <c r="L28" s="83"/>
    </row>
    <row r="29" spans="1:16" ht="15" customHeight="1">
      <c r="A29" s="460"/>
      <c r="B29" s="229" t="s">
        <v>640</v>
      </c>
      <c r="C29" s="473" t="s">
        <v>49</v>
      </c>
      <c r="D29" s="38"/>
      <c r="E29" s="66"/>
      <c r="F29" s="66"/>
      <c r="G29" s="66"/>
      <c r="I29" s="80"/>
      <c r="J29" s="87"/>
      <c r="K29" s="87"/>
      <c r="L29" s="83"/>
      <c r="P29" s="160"/>
    </row>
    <row r="30" spans="1:12" ht="15" customHeight="1">
      <c r="A30" s="36"/>
      <c r="B30" s="229" t="s">
        <v>684</v>
      </c>
      <c r="C30" s="473" t="s">
        <v>49</v>
      </c>
      <c r="D30" s="22">
        <v>970518</v>
      </c>
      <c r="E30" s="66"/>
      <c r="F30" s="66"/>
      <c r="G30" s="66"/>
      <c r="I30" s="80"/>
      <c r="J30" s="87"/>
      <c r="K30" s="87"/>
      <c r="L30" s="83"/>
    </row>
    <row r="31" spans="1:12" ht="15" customHeight="1">
      <c r="A31" s="36"/>
      <c r="B31" s="22" t="s">
        <v>241</v>
      </c>
      <c r="C31" s="22" t="s">
        <v>725</v>
      </c>
      <c r="D31" s="22"/>
      <c r="E31" s="66"/>
      <c r="F31" s="66"/>
      <c r="G31" s="66"/>
      <c r="I31" s="80"/>
      <c r="J31" s="87"/>
      <c r="K31" s="87"/>
      <c r="L31" s="83"/>
    </row>
    <row r="33" spans="1:12" ht="12.75">
      <c r="A33" s="55" t="s">
        <v>143</v>
      </c>
      <c r="B33" s="56"/>
      <c r="C33" s="56"/>
      <c r="D33" s="56"/>
      <c r="J33" s="84"/>
      <c r="K33" s="84"/>
      <c r="L33" s="88"/>
    </row>
    <row r="34" spans="1:6" ht="15" customHeight="1">
      <c r="A34" s="45">
        <v>3</v>
      </c>
      <c r="B34" s="46" t="s">
        <v>144</v>
      </c>
      <c r="C34" s="23" t="s">
        <v>145</v>
      </c>
      <c r="D34" s="23">
        <v>740529</v>
      </c>
      <c r="F34" s="71" t="s">
        <v>146</v>
      </c>
    </row>
    <row r="35" spans="1:8" ht="15" customHeight="1">
      <c r="A35" s="29"/>
      <c r="B35" s="30"/>
      <c r="C35" s="30"/>
      <c r="D35" s="73"/>
      <c r="F35" s="89" t="s">
        <v>147</v>
      </c>
      <c r="G35" s="90"/>
      <c r="H35" s="91"/>
    </row>
    <row r="36" spans="1:8" ht="15" customHeight="1">
      <c r="A36" s="29"/>
      <c r="B36" s="30"/>
      <c r="C36" s="30"/>
      <c r="D36" s="73"/>
      <c r="F36" s="92"/>
      <c r="G36" s="93"/>
      <c r="H36" s="94"/>
    </row>
    <row r="37" spans="1:4" ht="15" customHeight="1">
      <c r="A37" s="29"/>
      <c r="B37" s="29"/>
      <c r="C37" s="36"/>
      <c r="D37" s="38"/>
    </row>
    <row r="38" spans="1:4" ht="15" customHeight="1">
      <c r="A38" s="29"/>
      <c r="B38" s="30"/>
      <c r="C38" s="30"/>
      <c r="D38" s="38"/>
    </row>
    <row r="39" spans="1:4" ht="13.5" customHeight="1">
      <c r="A39" s="29"/>
      <c r="B39" s="30"/>
      <c r="C39" s="30"/>
      <c r="D39" s="73"/>
    </row>
    <row r="40" ht="7.5" customHeight="1"/>
    <row r="41" spans="1:8" ht="12.75" customHeight="1">
      <c r="A41" s="75"/>
      <c r="B41" s="55"/>
      <c r="C41" s="55"/>
      <c r="D41" s="55"/>
      <c r="E41" s="55"/>
      <c r="F41" s="55"/>
      <c r="G41" s="55"/>
      <c r="H41" s="55"/>
    </row>
    <row r="43" ht="12.75">
      <c r="M43" s="160"/>
    </row>
    <row r="44" ht="12.75">
      <c r="M44" s="160"/>
    </row>
    <row r="45" ht="12.75">
      <c r="M45" s="160"/>
    </row>
    <row r="46" spans="12:13" ht="12.75">
      <c r="L46" s="161"/>
      <c r="M46" s="162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3"/>
  <sheetViews>
    <sheetView zoomScalePageLayoutView="0" workbookViewId="0" topLeftCell="A1">
      <selection activeCell="A17" sqref="A17:D30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22.375" style="1" customWidth="1"/>
    <col min="4" max="4" width="20.125" style="1" customWidth="1"/>
    <col min="5" max="5" width="4.75390625" style="1" customWidth="1"/>
    <col min="6" max="6" width="11.375" style="1" customWidth="1"/>
    <col min="7" max="7" width="6.25390625" style="1" customWidth="1"/>
    <col min="8" max="8" width="11.75390625" style="1" customWidth="1"/>
    <col min="9" max="16384" width="9.00390625" style="1" customWidth="1"/>
  </cols>
  <sheetData>
    <row r="1" s="164" customFormat="1" ht="18">
      <c r="A1" s="165" t="s">
        <v>194</v>
      </c>
    </row>
    <row r="2" ht="7.5" customHeight="1"/>
    <row r="3" spans="1:8" ht="12.75">
      <c r="A3" s="55" t="s">
        <v>195</v>
      </c>
      <c r="B3" s="56"/>
      <c r="C3" s="56"/>
      <c r="D3" s="56"/>
      <c r="F3" s="55" t="s">
        <v>196</v>
      </c>
      <c r="G3" s="76"/>
      <c r="H3" s="76"/>
    </row>
    <row r="4" spans="1:8" ht="31.5" customHeight="1">
      <c r="A4" s="77" t="s">
        <v>197</v>
      </c>
      <c r="B4" s="78"/>
      <c r="C4" s="78"/>
      <c r="D4" s="79"/>
      <c r="F4" s="99" t="s">
        <v>198</v>
      </c>
      <c r="G4" s="100"/>
      <c r="H4" s="101"/>
    </row>
    <row r="5" spans="2:8" ht="9" customHeight="1">
      <c r="B5" s="56"/>
      <c r="C5" s="56"/>
      <c r="D5" s="56"/>
      <c r="F5" s="56"/>
      <c r="G5" s="56"/>
      <c r="H5" s="56"/>
    </row>
    <row r="6" ht="12.75">
      <c r="A6" s="18" t="s">
        <v>199</v>
      </c>
    </row>
    <row r="7" spans="1:4" ht="12.75">
      <c r="A7" s="55" t="s">
        <v>200</v>
      </c>
      <c r="B7" s="56"/>
      <c r="C7" s="56"/>
      <c r="D7" s="56"/>
    </row>
    <row r="8" spans="1:8" ht="10.5" customHeight="1">
      <c r="A8" s="57" t="s">
        <v>201</v>
      </c>
      <c r="B8" s="47"/>
      <c r="C8" s="58" t="s">
        <v>202</v>
      </c>
      <c r="D8" s="59" t="s">
        <v>203</v>
      </c>
      <c r="E8" s="59"/>
      <c r="F8" s="59" t="s">
        <v>204</v>
      </c>
      <c r="G8" s="59"/>
      <c r="H8" s="60"/>
    </row>
    <row r="9" spans="1:10" ht="15.75" customHeight="1">
      <c r="A9" s="61" t="s">
        <v>205</v>
      </c>
      <c r="B9" s="50"/>
      <c r="C9" s="43" t="s">
        <v>206</v>
      </c>
      <c r="D9" s="62" t="s">
        <v>207</v>
      </c>
      <c r="E9" s="62"/>
      <c r="F9" s="102">
        <v>604138860</v>
      </c>
      <c r="G9" s="103"/>
      <c r="H9" s="104"/>
      <c r="J9" s="95"/>
    </row>
    <row r="10" spans="1:4" ht="12.75">
      <c r="A10" s="55" t="s">
        <v>208</v>
      </c>
      <c r="B10" s="56"/>
      <c r="C10" s="56"/>
      <c r="D10" s="56"/>
    </row>
    <row r="11" spans="1:8" ht="10.5" customHeight="1">
      <c r="A11" s="57" t="s">
        <v>209</v>
      </c>
      <c r="B11" s="47"/>
      <c r="C11" s="58" t="s">
        <v>210</v>
      </c>
      <c r="D11" s="59" t="s">
        <v>211</v>
      </c>
      <c r="E11" s="59"/>
      <c r="F11" s="59" t="s">
        <v>212</v>
      </c>
      <c r="G11" s="59"/>
      <c r="H11" s="60"/>
    </row>
    <row r="12" spans="1:8" ht="15.75" customHeight="1">
      <c r="A12" s="61" t="s">
        <v>213</v>
      </c>
      <c r="B12" s="50"/>
      <c r="C12" s="43" t="s">
        <v>214</v>
      </c>
      <c r="D12" s="62" t="s">
        <v>215</v>
      </c>
      <c r="E12" s="50"/>
      <c r="F12" s="102"/>
      <c r="G12" s="103"/>
      <c r="H12" s="104"/>
    </row>
    <row r="13" spans="4:8" ht="13.5" customHeight="1">
      <c r="D13" s="56"/>
      <c r="E13" s="56"/>
      <c r="F13" s="56"/>
      <c r="G13" s="56"/>
      <c r="H13" s="56"/>
    </row>
    <row r="14" ht="12.75">
      <c r="A14" s="18" t="s">
        <v>216</v>
      </c>
    </row>
    <row r="15" spans="1:7" ht="12.75">
      <c r="A15" s="55"/>
      <c r="B15" s="55"/>
      <c r="C15" s="55"/>
      <c r="D15" s="55"/>
      <c r="E15" s="55"/>
      <c r="F15" s="55"/>
      <c r="G15" s="55"/>
    </row>
    <row r="16" spans="1:11" ht="12.75">
      <c r="A16" s="45" t="s">
        <v>217</v>
      </c>
      <c r="B16" s="23" t="s">
        <v>218</v>
      </c>
      <c r="C16" s="23" t="s">
        <v>219</v>
      </c>
      <c r="D16" s="23" t="s">
        <v>220</v>
      </c>
      <c r="E16" s="63"/>
      <c r="F16" s="63"/>
      <c r="G16" s="63"/>
      <c r="H16" s="64"/>
      <c r="I16" s="65"/>
      <c r="J16" s="65"/>
      <c r="K16" s="65"/>
    </row>
    <row r="17" spans="1:7" ht="15" customHeight="1">
      <c r="A17" s="21">
        <v>18</v>
      </c>
      <c r="B17" s="22" t="s">
        <v>221</v>
      </c>
      <c r="C17" s="22" t="s">
        <v>52</v>
      </c>
      <c r="D17" s="181"/>
      <c r="E17" s="66"/>
      <c r="F17" s="66"/>
      <c r="G17" s="66"/>
    </row>
    <row r="18" spans="1:7" ht="15" customHeight="1">
      <c r="A18" s="97">
        <v>6</v>
      </c>
      <c r="B18" s="96" t="s">
        <v>221</v>
      </c>
      <c r="C18" s="96" t="s">
        <v>34</v>
      </c>
      <c r="D18" s="181"/>
      <c r="E18" s="66"/>
      <c r="F18" s="66"/>
      <c r="G18" s="66"/>
    </row>
    <row r="19" spans="1:7" ht="15" customHeight="1">
      <c r="A19" s="21"/>
      <c r="B19" s="22" t="s">
        <v>222</v>
      </c>
      <c r="C19" s="22" t="s">
        <v>52</v>
      </c>
      <c r="D19" s="181"/>
      <c r="E19" s="66"/>
      <c r="F19" s="66"/>
      <c r="G19" s="66"/>
    </row>
    <row r="20" spans="1:7" ht="15" customHeight="1">
      <c r="A20" s="21">
        <v>7</v>
      </c>
      <c r="B20" s="22" t="s">
        <v>223</v>
      </c>
      <c r="C20" s="22" t="s">
        <v>52</v>
      </c>
      <c r="D20" s="181"/>
      <c r="E20" s="66"/>
      <c r="F20" s="66"/>
      <c r="G20" s="66"/>
    </row>
    <row r="21" spans="1:7" ht="15" customHeight="1">
      <c r="A21" s="21">
        <v>34</v>
      </c>
      <c r="B21" s="22" t="s">
        <v>225</v>
      </c>
      <c r="C21" s="22" t="s">
        <v>24</v>
      </c>
      <c r="D21" s="181"/>
      <c r="E21" s="66"/>
      <c r="F21" s="66"/>
      <c r="G21" s="66"/>
    </row>
    <row r="22" spans="1:7" ht="15" customHeight="1">
      <c r="A22" s="21"/>
      <c r="B22" s="96" t="s">
        <v>225</v>
      </c>
      <c r="C22" s="96" t="s">
        <v>109</v>
      </c>
      <c r="D22" s="181"/>
      <c r="E22" s="66"/>
      <c r="F22" s="66"/>
      <c r="G22" s="66"/>
    </row>
    <row r="23" spans="1:7" ht="15" customHeight="1">
      <c r="A23" s="21"/>
      <c r="B23" s="22" t="s">
        <v>226</v>
      </c>
      <c r="C23" s="22" t="s">
        <v>24</v>
      </c>
      <c r="D23" s="181"/>
      <c r="E23" s="66"/>
      <c r="F23" s="66"/>
      <c r="G23" s="66"/>
    </row>
    <row r="24" spans="1:7" ht="15" customHeight="1">
      <c r="A24" s="21">
        <v>2</v>
      </c>
      <c r="B24" s="22" t="s">
        <v>227</v>
      </c>
      <c r="C24" s="22" t="s">
        <v>31</v>
      </c>
      <c r="D24" s="181"/>
      <c r="E24" s="66"/>
      <c r="F24" s="66"/>
      <c r="G24" s="66"/>
    </row>
    <row r="25" spans="1:7" ht="15" customHeight="1">
      <c r="A25" s="21">
        <v>5</v>
      </c>
      <c r="B25" s="167" t="s">
        <v>408</v>
      </c>
      <c r="C25" s="167" t="s">
        <v>49</v>
      </c>
      <c r="D25" s="181"/>
      <c r="E25" s="66"/>
      <c r="F25" s="66"/>
      <c r="G25" s="66"/>
    </row>
    <row r="26" spans="1:7" ht="15" customHeight="1">
      <c r="A26" s="21">
        <v>8</v>
      </c>
      <c r="B26" s="167" t="s">
        <v>408</v>
      </c>
      <c r="C26" s="167" t="s">
        <v>33</v>
      </c>
      <c r="D26" s="181"/>
      <c r="E26" s="66"/>
      <c r="F26" s="66"/>
      <c r="G26" s="66"/>
    </row>
    <row r="27" spans="1:7" ht="15" customHeight="1">
      <c r="A27" s="21">
        <v>1</v>
      </c>
      <c r="B27" s="22" t="s">
        <v>409</v>
      </c>
      <c r="C27" s="22" t="s">
        <v>49</v>
      </c>
      <c r="D27" s="181"/>
      <c r="E27" s="66"/>
      <c r="F27" s="66"/>
      <c r="G27" s="66"/>
    </row>
    <row r="28" spans="1:7" ht="15" customHeight="1">
      <c r="A28" s="21"/>
      <c r="B28" s="49"/>
      <c r="C28" s="49"/>
      <c r="D28" s="39"/>
      <c r="E28" s="66"/>
      <c r="F28" s="66"/>
      <c r="G28" s="66"/>
    </row>
    <row r="29" spans="1:7" ht="15" customHeight="1">
      <c r="A29" s="21"/>
      <c r="B29" s="152"/>
      <c r="C29" s="152"/>
      <c r="D29" s="40"/>
      <c r="E29" s="66"/>
      <c r="F29" s="66"/>
      <c r="G29" s="66"/>
    </row>
    <row r="30" spans="1:7" ht="15" customHeight="1">
      <c r="A30" s="21"/>
      <c r="B30" s="22"/>
      <c r="C30" s="22"/>
      <c r="D30" s="38"/>
      <c r="E30" s="66"/>
      <c r="F30" s="66"/>
      <c r="G30" s="66"/>
    </row>
    <row r="31" spans="1:7" ht="15" customHeight="1">
      <c r="A31" s="21"/>
      <c r="B31" s="36"/>
      <c r="C31" s="36"/>
      <c r="D31" s="22"/>
      <c r="E31" s="66"/>
      <c r="F31" s="66"/>
      <c r="G31" s="66"/>
    </row>
    <row r="32" spans="1:7" ht="15" customHeight="1">
      <c r="A32" s="21"/>
      <c r="B32" s="36"/>
      <c r="C32" s="36"/>
      <c r="D32" s="22"/>
      <c r="E32" s="66"/>
      <c r="F32" s="66"/>
      <c r="G32" s="66"/>
    </row>
    <row r="33" spans="1:7" ht="15" customHeight="1">
      <c r="A33" s="21"/>
      <c r="B33" s="36"/>
      <c r="C33" s="36"/>
      <c r="D33" s="22"/>
      <c r="E33" s="66"/>
      <c r="F33" s="66"/>
      <c r="G33" s="66"/>
    </row>
    <row r="34" spans="1:7" ht="15" customHeight="1">
      <c r="A34" s="21"/>
      <c r="B34" s="36"/>
      <c r="C34" s="36"/>
      <c r="D34" s="22"/>
      <c r="E34" s="66"/>
      <c r="F34" s="66"/>
      <c r="G34" s="66"/>
    </row>
    <row r="35" spans="1:7" ht="15" customHeight="1">
      <c r="A35" s="21"/>
      <c r="B35" s="36"/>
      <c r="C35" s="36"/>
      <c r="D35" s="36"/>
      <c r="E35" s="66"/>
      <c r="F35" s="66"/>
      <c r="G35" s="66"/>
    </row>
    <row r="36" spans="1:16" ht="15" customHeight="1">
      <c r="A36" s="21"/>
      <c r="B36" s="36"/>
      <c r="C36" s="36"/>
      <c r="D36" s="36"/>
      <c r="E36" s="66"/>
      <c r="F36" s="66"/>
      <c r="G36" s="66"/>
      <c r="P36" s="160" t="s">
        <v>488</v>
      </c>
    </row>
    <row r="37" spans="1:7" ht="15" customHeight="1">
      <c r="A37" s="36"/>
      <c r="B37" s="36"/>
      <c r="C37" s="36"/>
      <c r="D37" s="36"/>
      <c r="E37" s="66"/>
      <c r="F37" s="66"/>
      <c r="G37" s="66"/>
    </row>
    <row r="38" ht="9.75" customHeight="1"/>
    <row r="39" spans="1:4" ht="12.75">
      <c r="A39" s="55" t="s">
        <v>228</v>
      </c>
      <c r="B39" s="56"/>
      <c r="C39" s="56"/>
      <c r="D39" s="56"/>
    </row>
    <row r="40" spans="1:6" ht="12.75">
      <c r="A40" s="45" t="s">
        <v>229</v>
      </c>
      <c r="B40" s="46" t="s">
        <v>230</v>
      </c>
      <c r="C40" s="23" t="s">
        <v>231</v>
      </c>
      <c r="D40" s="23" t="s">
        <v>232</v>
      </c>
      <c r="F40" s="71" t="s">
        <v>233</v>
      </c>
    </row>
    <row r="41" spans="1:8" ht="15" customHeight="1">
      <c r="A41" s="21"/>
      <c r="B41" s="29" t="s">
        <v>234</v>
      </c>
      <c r="C41" s="36" t="s">
        <v>235</v>
      </c>
      <c r="D41" s="22"/>
      <c r="F41" s="105"/>
      <c r="G41" s="106"/>
      <c r="H41" s="107"/>
    </row>
    <row r="42" spans="1:8" ht="15" customHeight="1">
      <c r="A42" s="29"/>
      <c r="B42" s="30"/>
      <c r="C42" s="30"/>
      <c r="D42" s="22"/>
      <c r="F42" s="108"/>
      <c r="G42" s="109"/>
      <c r="H42" s="110"/>
    </row>
    <row r="43" spans="1:4" ht="15" customHeight="1">
      <c r="A43" s="29"/>
      <c r="B43" s="29"/>
      <c r="C43" s="36"/>
      <c r="D43" s="22"/>
    </row>
    <row r="44" spans="1:4" ht="15" customHeight="1">
      <c r="A44" s="29"/>
      <c r="B44" s="29"/>
      <c r="C44" s="36"/>
      <c r="D44" s="22"/>
    </row>
    <row r="45" ht="7.5" customHeight="1"/>
    <row r="46" spans="1:8" ht="13.5" customHeight="1">
      <c r="A46" s="75"/>
      <c r="B46" s="55"/>
      <c r="C46" s="55"/>
      <c r="D46" s="55"/>
      <c r="E46" s="55"/>
      <c r="F46" s="55"/>
      <c r="G46" s="55"/>
      <c r="H46" s="55"/>
    </row>
    <row r="47" spans="1:8" ht="13.5" customHeight="1">
      <c r="A47" s="55"/>
      <c r="B47" s="55"/>
      <c r="C47" s="55"/>
      <c r="D47" s="55"/>
      <c r="E47" s="55"/>
      <c r="F47" s="55"/>
      <c r="G47" s="55"/>
      <c r="H47" s="55"/>
    </row>
    <row r="51" spans="4:12" ht="12.75">
      <c r="D51" s="53"/>
      <c r="E51" s="53"/>
      <c r="F51" s="53"/>
      <c r="G51" s="53"/>
      <c r="H51" s="53"/>
      <c r="L51" s="160"/>
    </row>
    <row r="52" ht="12.75">
      <c r="E52" s="98" t="s">
        <v>236</v>
      </c>
    </row>
    <row r="53" ht="12.75">
      <c r="L53" s="160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zoomScalePageLayoutView="0" workbookViewId="0" topLeftCell="A1">
      <selection activeCell="A18" sqref="A18:D28"/>
    </sheetView>
  </sheetViews>
  <sheetFormatPr defaultColWidth="9.00390625" defaultRowHeight="12.75"/>
  <cols>
    <col min="1" max="16384" width="9.00390625" style="147" customWidth="1"/>
  </cols>
  <sheetData>
    <row r="1" spans="1:8" ht="18">
      <c r="A1" s="375" t="s">
        <v>518</v>
      </c>
      <c r="B1" s="376"/>
      <c r="C1" s="376"/>
      <c r="D1" s="376"/>
      <c r="E1" s="376"/>
      <c r="F1" s="376"/>
      <c r="G1" s="376"/>
      <c r="H1" s="376"/>
    </row>
    <row r="2" spans="1:8" ht="12.75">
      <c r="A2" s="376"/>
      <c r="B2" s="376"/>
      <c r="C2" s="376"/>
      <c r="D2" s="376"/>
      <c r="E2" s="376"/>
      <c r="F2" s="376"/>
      <c r="G2" s="376"/>
      <c r="H2" s="376"/>
    </row>
    <row r="3" spans="1:8" ht="13.5" thickBot="1">
      <c r="A3" s="377" t="s">
        <v>58</v>
      </c>
      <c r="B3" s="377"/>
      <c r="C3" s="377"/>
      <c r="D3" s="377"/>
      <c r="E3" s="376"/>
      <c r="F3" s="377" t="s">
        <v>59</v>
      </c>
      <c r="G3" s="377"/>
      <c r="H3" s="377"/>
    </row>
    <row r="4" spans="1:8" ht="18.75" thickBot="1">
      <c r="A4" s="378" t="s">
        <v>325</v>
      </c>
      <c r="B4" s="378"/>
      <c r="C4" s="378"/>
      <c r="D4" s="378"/>
      <c r="E4" s="376"/>
      <c r="F4" s="378" t="s">
        <v>326</v>
      </c>
      <c r="G4" s="378"/>
      <c r="H4" s="378"/>
    </row>
    <row r="5" spans="1:8" ht="12.75">
      <c r="A5" s="376"/>
      <c r="B5" s="379"/>
      <c r="C5" s="379"/>
      <c r="D5" s="379"/>
      <c r="E5" s="376"/>
      <c r="F5" s="379"/>
      <c r="G5" s="379"/>
      <c r="H5" s="379"/>
    </row>
    <row r="6" spans="1:8" ht="12.75">
      <c r="A6" s="380" t="s">
        <v>62</v>
      </c>
      <c r="B6" s="376"/>
      <c r="C6" s="376"/>
      <c r="D6" s="376"/>
      <c r="E6" s="376"/>
      <c r="F6" s="376"/>
      <c r="G6" s="376"/>
      <c r="H6" s="376"/>
    </row>
    <row r="7" spans="1:8" ht="13.5" thickBot="1">
      <c r="A7" s="377" t="s">
        <v>322</v>
      </c>
      <c r="B7" s="377"/>
      <c r="C7" s="377"/>
      <c r="D7" s="377"/>
      <c r="E7" s="376"/>
      <c r="F7" s="376"/>
      <c r="G7" s="376"/>
      <c r="H7" s="376"/>
    </row>
    <row r="8" spans="1:8" ht="12.75">
      <c r="A8" s="381" t="s">
        <v>64</v>
      </c>
      <c r="B8" s="381"/>
      <c r="C8" s="382" t="s">
        <v>65</v>
      </c>
      <c r="D8" s="382" t="s">
        <v>66</v>
      </c>
      <c r="E8" s="382"/>
      <c r="F8" s="383" t="s">
        <v>67</v>
      </c>
      <c r="G8" s="383"/>
      <c r="H8" s="383"/>
    </row>
    <row r="9" spans="1:8" ht="13.5" thickBot="1">
      <c r="A9" s="384" t="s">
        <v>128</v>
      </c>
      <c r="B9" s="384"/>
      <c r="C9" s="385" t="s">
        <v>129</v>
      </c>
      <c r="D9" s="386" t="s">
        <v>327</v>
      </c>
      <c r="E9" s="387"/>
      <c r="F9" s="388">
        <v>604764812</v>
      </c>
      <c r="G9" s="388"/>
      <c r="H9" s="388"/>
    </row>
    <row r="10" spans="1:8" ht="13.5" thickBot="1">
      <c r="A10" s="377" t="s">
        <v>323</v>
      </c>
      <c r="B10" s="377"/>
      <c r="C10" s="377"/>
      <c r="D10" s="377"/>
      <c r="E10" s="376"/>
      <c r="F10" s="376"/>
      <c r="G10" s="376"/>
      <c r="H10" s="376"/>
    </row>
    <row r="11" spans="1:8" ht="12.75">
      <c r="A11" s="381" t="s">
        <v>64</v>
      </c>
      <c r="B11" s="381"/>
      <c r="C11" s="382" t="s">
        <v>65</v>
      </c>
      <c r="D11" s="382" t="s">
        <v>66</v>
      </c>
      <c r="E11" s="382"/>
      <c r="F11" s="383" t="s">
        <v>67</v>
      </c>
      <c r="G11" s="383"/>
      <c r="H11" s="383"/>
    </row>
    <row r="12" spans="1:8" ht="12.75">
      <c r="A12" s="389" t="s">
        <v>328</v>
      </c>
      <c r="B12" s="389"/>
      <c r="C12" s="390" t="s">
        <v>26</v>
      </c>
      <c r="D12" s="386" t="s">
        <v>329</v>
      </c>
      <c r="E12" s="387"/>
      <c r="F12" s="391">
        <v>775031401</v>
      </c>
      <c r="G12" s="391"/>
      <c r="H12" s="391"/>
    </row>
    <row r="13" spans="1:8" ht="13.5" thickBot="1">
      <c r="A13" s="384"/>
      <c r="B13" s="384"/>
      <c r="C13" s="385"/>
      <c r="D13" s="392"/>
      <c r="E13" s="392"/>
      <c r="F13" s="388"/>
      <c r="G13" s="388"/>
      <c r="H13" s="388"/>
    </row>
    <row r="14" spans="1:8" ht="12.75">
      <c r="A14" s="376"/>
      <c r="B14" s="379"/>
      <c r="C14" s="379"/>
      <c r="D14" s="379"/>
      <c r="E14" s="379"/>
      <c r="F14" s="379"/>
      <c r="G14" s="379"/>
      <c r="H14" s="379"/>
    </row>
    <row r="15" spans="1:8" ht="12.75">
      <c r="A15" s="380" t="s">
        <v>80</v>
      </c>
      <c r="B15" s="376"/>
      <c r="C15" s="376"/>
      <c r="D15" s="376"/>
      <c r="E15" s="376"/>
      <c r="F15" s="376"/>
      <c r="G15" s="376"/>
      <c r="H15" s="376"/>
    </row>
    <row r="16" spans="1:8" ht="13.5" thickBot="1">
      <c r="A16" s="393"/>
      <c r="B16" s="393"/>
      <c r="C16" s="393"/>
      <c r="D16" s="393"/>
      <c r="E16" s="376"/>
      <c r="F16" s="376"/>
      <c r="G16" s="376"/>
      <c r="H16" s="376"/>
    </row>
    <row r="17" spans="1:11" ht="12.75">
      <c r="A17" s="381" t="s">
        <v>81</v>
      </c>
      <c r="B17" s="394" t="s">
        <v>64</v>
      </c>
      <c r="C17" s="394" t="s">
        <v>65</v>
      </c>
      <c r="D17" s="395" t="s">
        <v>444</v>
      </c>
      <c r="E17" s="396"/>
      <c r="F17" s="397"/>
      <c r="G17" s="397"/>
      <c r="H17" s="397"/>
      <c r="I17" s="398"/>
      <c r="J17" s="398"/>
      <c r="K17" s="398"/>
    </row>
    <row r="18" spans="1:11" ht="12.75">
      <c r="A18" s="577">
        <v>7</v>
      </c>
      <c r="B18" s="578" t="s">
        <v>328</v>
      </c>
      <c r="C18" s="579" t="s">
        <v>26</v>
      </c>
      <c r="D18" s="580">
        <v>870707</v>
      </c>
      <c r="E18" s="402"/>
      <c r="F18" s="402"/>
      <c r="G18" s="402"/>
      <c r="H18" s="379"/>
      <c r="I18" s="376"/>
      <c r="J18" s="376"/>
      <c r="K18" s="376"/>
    </row>
    <row r="19" spans="1:11" ht="12.75">
      <c r="A19" s="577">
        <v>11</v>
      </c>
      <c r="B19" s="578" t="s">
        <v>128</v>
      </c>
      <c r="C19" s="579" t="s">
        <v>50</v>
      </c>
      <c r="D19" s="580">
        <v>930715</v>
      </c>
      <c r="E19" s="402"/>
      <c r="F19" s="402"/>
      <c r="G19" s="402"/>
      <c r="H19" s="379"/>
      <c r="I19" s="376"/>
      <c r="J19" s="376"/>
      <c r="K19" s="376"/>
    </row>
    <row r="20" spans="1:11" ht="12.75">
      <c r="A20" s="577">
        <v>21</v>
      </c>
      <c r="B20" s="578" t="s">
        <v>330</v>
      </c>
      <c r="C20" s="579" t="s">
        <v>109</v>
      </c>
      <c r="D20" s="580">
        <v>881022</v>
      </c>
      <c r="E20" s="402"/>
      <c r="F20" s="402"/>
      <c r="G20" s="402"/>
      <c r="H20" s="379"/>
      <c r="I20" s="376"/>
      <c r="J20" s="376"/>
      <c r="K20" s="376"/>
    </row>
    <row r="21" spans="1:11" ht="12.75">
      <c r="A21" s="577">
        <v>22</v>
      </c>
      <c r="B21" s="578" t="s">
        <v>237</v>
      </c>
      <c r="C21" s="579" t="s">
        <v>109</v>
      </c>
      <c r="D21" s="580">
        <v>921016</v>
      </c>
      <c r="E21" s="402"/>
      <c r="F21" s="402"/>
      <c r="G21" s="402"/>
      <c r="H21" s="379"/>
      <c r="I21" s="376"/>
      <c r="J21" s="376"/>
      <c r="K21" s="376"/>
    </row>
    <row r="22" spans="1:11" ht="12.75">
      <c r="A22" s="577">
        <v>25</v>
      </c>
      <c r="B22" s="578" t="s">
        <v>348</v>
      </c>
      <c r="C22" s="579" t="s">
        <v>50</v>
      </c>
      <c r="D22" s="580">
        <v>840316</v>
      </c>
      <c r="E22" s="402"/>
      <c r="F22" s="402"/>
      <c r="G22" s="402"/>
      <c r="H22" s="379"/>
      <c r="I22" s="376"/>
      <c r="J22" s="376"/>
      <c r="K22" s="376"/>
    </row>
    <row r="23" spans="1:11" ht="12.75">
      <c r="A23" s="577">
        <v>27</v>
      </c>
      <c r="B23" s="578" t="s">
        <v>364</v>
      </c>
      <c r="C23" s="579" t="s">
        <v>224</v>
      </c>
      <c r="D23" s="580">
        <v>860603</v>
      </c>
      <c r="E23" s="402"/>
      <c r="F23" s="402"/>
      <c r="G23" s="402"/>
      <c r="H23" s="379"/>
      <c r="I23" s="376"/>
      <c r="J23" s="376"/>
      <c r="K23" s="376"/>
    </row>
    <row r="24" spans="1:11" ht="12.75">
      <c r="A24" s="577">
        <v>60</v>
      </c>
      <c r="B24" s="578" t="s">
        <v>153</v>
      </c>
      <c r="C24" s="579" t="s">
        <v>34</v>
      </c>
      <c r="D24" s="580">
        <v>790718</v>
      </c>
      <c r="E24" s="402"/>
      <c r="F24" s="402"/>
      <c r="G24" s="402"/>
      <c r="H24" s="379"/>
      <c r="I24" s="376"/>
      <c r="J24" s="376"/>
      <c r="K24" s="376"/>
    </row>
    <row r="25" spans="1:11" ht="12.75">
      <c r="A25" s="577">
        <v>73</v>
      </c>
      <c r="B25" s="578" t="s">
        <v>519</v>
      </c>
      <c r="C25" s="579" t="s">
        <v>133</v>
      </c>
      <c r="D25" s="580">
        <v>911027</v>
      </c>
      <c r="E25" s="402"/>
      <c r="F25" s="402"/>
      <c r="G25" s="402"/>
      <c r="H25" s="379"/>
      <c r="I25" s="376"/>
      <c r="J25" s="376"/>
      <c r="K25" s="376"/>
    </row>
    <row r="26" spans="1:11" ht="12.75">
      <c r="A26" s="577">
        <v>88</v>
      </c>
      <c r="B26" s="578" t="s">
        <v>128</v>
      </c>
      <c r="C26" s="579" t="s">
        <v>129</v>
      </c>
      <c r="D26" s="580">
        <v>900903</v>
      </c>
      <c r="E26" s="402"/>
      <c r="F26" s="402"/>
      <c r="G26" s="402"/>
      <c r="H26" s="379"/>
      <c r="I26" s="376"/>
      <c r="J26" s="376"/>
      <c r="K26" s="376"/>
    </row>
    <row r="27" spans="1:11" ht="12.75">
      <c r="A27" s="577">
        <v>91</v>
      </c>
      <c r="B27" s="578" t="s">
        <v>520</v>
      </c>
      <c r="C27" s="579" t="s">
        <v>183</v>
      </c>
      <c r="D27" s="580">
        <v>710301</v>
      </c>
      <c r="E27" s="402"/>
      <c r="F27" s="402"/>
      <c r="G27" s="402"/>
      <c r="H27" s="379"/>
      <c r="I27" s="376"/>
      <c r="J27" s="376"/>
      <c r="K27" s="376"/>
    </row>
    <row r="28" spans="1:11" ht="12.75">
      <c r="A28" s="36">
        <v>9</v>
      </c>
      <c r="B28" s="229" t="s">
        <v>682</v>
      </c>
      <c r="C28" s="473" t="s">
        <v>34</v>
      </c>
      <c r="D28" s="479" t="s">
        <v>683</v>
      </c>
      <c r="E28" s="402"/>
      <c r="F28" s="402"/>
      <c r="G28" s="402"/>
      <c r="H28" s="379"/>
      <c r="I28" s="376"/>
      <c r="J28" s="376"/>
      <c r="K28" s="376"/>
    </row>
    <row r="29" spans="1:11" ht="12.75">
      <c r="A29" s="403"/>
      <c r="B29" s="404"/>
      <c r="C29" s="404"/>
      <c r="D29" s="405"/>
      <c r="E29" s="402"/>
      <c r="F29" s="402"/>
      <c r="G29" s="402"/>
      <c r="H29" s="379"/>
      <c r="I29" s="376"/>
      <c r="J29" s="376"/>
      <c r="K29" s="376"/>
    </row>
    <row r="30" spans="1:11" ht="12.75">
      <c r="A30" s="403"/>
      <c r="B30" s="399"/>
      <c r="C30" s="400"/>
      <c r="D30" s="401"/>
      <c r="E30" s="402"/>
      <c r="F30" s="402"/>
      <c r="G30" s="402"/>
      <c r="H30" s="379"/>
      <c r="I30" s="376"/>
      <c r="J30" s="376"/>
      <c r="K30" s="376"/>
    </row>
    <row r="31" spans="1:11" ht="12.75">
      <c r="A31" s="403"/>
      <c r="B31" s="406"/>
      <c r="C31" s="407"/>
      <c r="D31" s="401"/>
      <c r="E31" s="402"/>
      <c r="F31" s="402"/>
      <c r="G31" s="402"/>
      <c r="H31" s="379"/>
      <c r="I31" s="376"/>
      <c r="J31" s="376"/>
      <c r="K31" s="376"/>
    </row>
    <row r="32" spans="1:8" ht="12.75">
      <c r="A32" s="403"/>
      <c r="B32" s="406"/>
      <c r="C32" s="407"/>
      <c r="D32" s="401"/>
      <c r="E32" s="402"/>
      <c r="F32" s="402"/>
      <c r="G32" s="402"/>
      <c r="H32" s="379"/>
    </row>
    <row r="33" spans="1:8" ht="12.75">
      <c r="A33" s="403"/>
      <c r="B33" s="406"/>
      <c r="C33" s="407"/>
      <c r="D33" s="401"/>
      <c r="E33" s="402"/>
      <c r="F33" s="402"/>
      <c r="G33" s="402"/>
      <c r="H33" s="379"/>
    </row>
    <row r="34" spans="1:8" ht="12.75">
      <c r="A34" s="403"/>
      <c r="B34" s="406"/>
      <c r="C34" s="407"/>
      <c r="D34" s="401"/>
      <c r="E34" s="402"/>
      <c r="F34" s="402"/>
      <c r="G34" s="402"/>
      <c r="H34" s="379"/>
    </row>
    <row r="35" spans="1:8" ht="12.75">
      <c r="A35" s="377" t="s">
        <v>85</v>
      </c>
      <c r="B35" s="377"/>
      <c r="C35" s="377"/>
      <c r="D35" s="377"/>
      <c r="E35" s="376"/>
      <c r="F35" s="376"/>
      <c r="G35" s="376"/>
      <c r="H35" s="376"/>
    </row>
    <row r="36" spans="1:8" ht="13.5" thickBot="1">
      <c r="A36" s="390"/>
      <c r="B36" s="408" t="s">
        <v>64</v>
      </c>
      <c r="C36" s="408" t="s">
        <v>65</v>
      </c>
      <c r="D36" s="408" t="s">
        <v>232</v>
      </c>
      <c r="E36" s="376"/>
      <c r="F36" s="409" t="s">
        <v>90</v>
      </c>
      <c r="G36" s="376"/>
      <c r="H36" s="376"/>
    </row>
    <row r="37" spans="1:8" ht="15.75" thickBot="1">
      <c r="A37" s="410">
        <v>93</v>
      </c>
      <c r="B37" s="401" t="s">
        <v>128</v>
      </c>
      <c r="C37" s="401" t="s">
        <v>367</v>
      </c>
      <c r="D37" s="401">
        <v>961003</v>
      </c>
      <c r="E37" s="376"/>
      <c r="F37" s="411" t="s">
        <v>331</v>
      </c>
      <c r="G37" s="411"/>
      <c r="H37" s="411"/>
    </row>
    <row r="38" spans="1:8" ht="15.75" thickBot="1">
      <c r="A38" s="412"/>
      <c r="B38" s="401" t="s">
        <v>247</v>
      </c>
      <c r="C38" s="401" t="s">
        <v>239</v>
      </c>
      <c r="D38" s="401"/>
      <c r="E38" s="376"/>
      <c r="F38" s="411"/>
      <c r="G38" s="411"/>
      <c r="H38" s="411"/>
    </row>
    <row r="39" spans="1:8" ht="12.75">
      <c r="A39" s="400"/>
      <c r="B39" s="401"/>
      <c r="C39" s="401"/>
      <c r="D39" s="401"/>
      <c r="E39" s="376"/>
      <c r="F39" s="376"/>
      <c r="G39" s="376"/>
      <c r="H39" s="376"/>
    </row>
    <row r="40" spans="1:8" ht="12.75">
      <c r="A40" s="399"/>
      <c r="B40" s="413"/>
      <c r="C40" s="413"/>
      <c r="D40" s="413"/>
      <c r="E40" s="376"/>
      <c r="F40" s="376"/>
      <c r="G40" s="376"/>
      <c r="H40" s="376"/>
    </row>
    <row r="41" spans="1:4" ht="12.75">
      <c r="A41" s="390"/>
      <c r="B41" s="390"/>
      <c r="C41" s="390"/>
      <c r="D41" s="390"/>
    </row>
    <row r="42" spans="1:4" ht="12.75">
      <c r="A42" s="376"/>
      <c r="B42" s="376"/>
      <c r="C42" s="376"/>
      <c r="D42" s="376"/>
    </row>
    <row r="43" spans="1:4" ht="12.75">
      <c r="A43" s="376"/>
      <c r="B43" s="376"/>
      <c r="C43" s="376"/>
      <c r="D43" s="376"/>
    </row>
    <row r="44" spans="1:4" ht="12.75">
      <c r="A44" s="376"/>
      <c r="B44" s="376"/>
      <c r="C44" s="376"/>
      <c r="D44" s="376"/>
    </row>
    <row r="45" ht="15" customHeight="1"/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zoomScalePageLayoutView="0" workbookViewId="0" topLeftCell="A1">
      <selection activeCell="A17" sqref="A17:D33"/>
    </sheetView>
  </sheetViews>
  <sheetFormatPr defaultColWidth="9.00390625" defaultRowHeight="12.75"/>
  <cols>
    <col min="1" max="1" width="6.625" style="1" customWidth="1"/>
    <col min="2" max="2" width="22.25390625" style="1" customWidth="1"/>
    <col min="3" max="3" width="22.375" style="1" customWidth="1"/>
    <col min="4" max="4" width="20.125" style="1" customWidth="1"/>
    <col min="5" max="7" width="4.75390625" style="1" customWidth="1"/>
    <col min="8" max="8" width="11.75390625" style="1" customWidth="1"/>
    <col min="9" max="16384" width="9.00390625" style="1" customWidth="1"/>
  </cols>
  <sheetData>
    <row r="1" s="149" customFormat="1" ht="18">
      <c r="A1" s="148" t="s">
        <v>378</v>
      </c>
    </row>
    <row r="2" ht="7.5" customHeight="1"/>
    <row r="3" spans="1:8" ht="12.75">
      <c r="A3" s="878" t="s">
        <v>58</v>
      </c>
      <c r="B3" s="878"/>
      <c r="C3" s="878"/>
      <c r="D3" s="878"/>
      <c r="F3" s="878" t="s">
        <v>59</v>
      </c>
      <c r="G3" s="878"/>
      <c r="H3" s="878"/>
    </row>
    <row r="4" spans="1:8" ht="31.5" customHeight="1">
      <c r="A4" s="883" t="s">
        <v>60</v>
      </c>
      <c r="B4" s="883"/>
      <c r="C4" s="883"/>
      <c r="D4" s="883"/>
      <c r="F4" s="883" t="s">
        <v>61</v>
      </c>
      <c r="G4" s="883"/>
      <c r="H4" s="883"/>
    </row>
    <row r="5" spans="2:8" ht="9" customHeight="1">
      <c r="B5" s="56"/>
      <c r="C5" s="56"/>
      <c r="D5" s="56"/>
      <c r="F5" s="56"/>
      <c r="G5" s="56"/>
      <c r="H5" s="56"/>
    </row>
    <row r="6" ht="12.75">
      <c r="A6" s="18" t="s">
        <v>62</v>
      </c>
    </row>
    <row r="7" spans="1:4" ht="12.75">
      <c r="A7" s="878" t="s">
        <v>63</v>
      </c>
      <c r="B7" s="878"/>
      <c r="C7" s="878"/>
      <c r="D7" s="878"/>
    </row>
    <row r="8" spans="1:8" ht="10.5" customHeight="1">
      <c r="A8" s="880" t="s">
        <v>64</v>
      </c>
      <c r="B8" s="880"/>
      <c r="C8" s="58" t="s">
        <v>65</v>
      </c>
      <c r="D8" s="881" t="s">
        <v>66</v>
      </c>
      <c r="E8" s="881"/>
      <c r="F8" s="882" t="s">
        <v>67</v>
      </c>
      <c r="G8" s="882"/>
      <c r="H8" s="882"/>
    </row>
    <row r="9" spans="1:8" ht="15.75" customHeight="1">
      <c r="A9" s="508" t="s">
        <v>68</v>
      </c>
      <c r="B9" s="508"/>
      <c r="C9" s="43" t="s">
        <v>69</v>
      </c>
      <c r="D9" s="476" t="s">
        <v>70</v>
      </c>
      <c r="E9" s="476"/>
      <c r="F9" s="444">
        <v>777750500</v>
      </c>
      <c r="G9" s="444"/>
      <c r="H9" s="444"/>
    </row>
    <row r="10" spans="1:4" ht="12.75">
      <c r="A10" s="878" t="s">
        <v>71</v>
      </c>
      <c r="B10" s="878"/>
      <c r="C10" s="878"/>
      <c r="D10" s="878"/>
    </row>
    <row r="11" spans="1:8" ht="10.5" customHeight="1">
      <c r="A11" s="880" t="s">
        <v>72</v>
      </c>
      <c r="B11" s="880"/>
      <c r="C11" s="58" t="s">
        <v>73</v>
      </c>
      <c r="D11" s="881" t="s">
        <v>74</v>
      </c>
      <c r="E11" s="881"/>
      <c r="F11" s="882" t="s">
        <v>75</v>
      </c>
      <c r="G11" s="882"/>
      <c r="H11" s="882"/>
    </row>
    <row r="12" spans="1:8" ht="15.75" customHeight="1">
      <c r="A12" s="508" t="s">
        <v>76</v>
      </c>
      <c r="B12" s="508"/>
      <c r="C12" s="43" t="s">
        <v>77</v>
      </c>
      <c r="D12" s="476" t="s">
        <v>78</v>
      </c>
      <c r="E12" s="476" t="s">
        <v>79</v>
      </c>
      <c r="F12" s="444">
        <v>608402794</v>
      </c>
      <c r="G12" s="444"/>
      <c r="H12" s="444"/>
    </row>
    <row r="13" spans="4:8" ht="13.5" customHeight="1">
      <c r="D13" s="56"/>
      <c r="E13" s="56"/>
      <c r="F13" s="56"/>
      <c r="G13" s="56"/>
      <c r="H13" s="56"/>
    </row>
    <row r="14" ht="12.75">
      <c r="A14" s="18" t="s">
        <v>80</v>
      </c>
    </row>
    <row r="15" spans="1:7" ht="12.75">
      <c r="A15" s="55"/>
      <c r="B15" s="55"/>
      <c r="C15" s="55"/>
      <c r="D15" s="55"/>
      <c r="E15" s="55"/>
      <c r="F15" s="55"/>
      <c r="G15" s="55"/>
    </row>
    <row r="16" spans="1:11" ht="12.75">
      <c r="A16" s="45" t="s">
        <v>81</v>
      </c>
      <c r="B16" s="23" t="s">
        <v>82</v>
      </c>
      <c r="C16" s="23" t="s">
        <v>83</v>
      </c>
      <c r="D16" s="23" t="s">
        <v>84</v>
      </c>
      <c r="E16" s="877"/>
      <c r="F16" s="877"/>
      <c r="G16" s="877"/>
      <c r="H16" s="64"/>
      <c r="I16" s="65"/>
      <c r="J16" s="65"/>
      <c r="K16" s="65"/>
    </row>
    <row r="17" spans="1:7" ht="15" customHeight="1">
      <c r="A17" s="36">
        <v>12</v>
      </c>
      <c r="B17" s="36" t="s">
        <v>23</v>
      </c>
      <c r="C17" s="36" t="s">
        <v>22</v>
      </c>
      <c r="D17" s="22">
        <v>750513</v>
      </c>
      <c r="E17" s="66"/>
      <c r="F17" s="66"/>
      <c r="G17" s="66"/>
    </row>
    <row r="18" spans="1:7" ht="15" customHeight="1">
      <c r="A18" s="36">
        <v>44</v>
      </c>
      <c r="B18" s="36" t="s">
        <v>21</v>
      </c>
      <c r="C18" s="36" t="s">
        <v>22</v>
      </c>
      <c r="D18" s="22">
        <v>700305</v>
      </c>
      <c r="E18" s="66"/>
      <c r="F18" s="66"/>
      <c r="G18" s="66"/>
    </row>
    <row r="19" spans="1:7" ht="15" customHeight="1">
      <c r="A19" s="36">
        <v>23</v>
      </c>
      <c r="B19" s="36" t="s">
        <v>332</v>
      </c>
      <c r="C19" s="36" t="s">
        <v>52</v>
      </c>
      <c r="D19" s="22">
        <v>840529</v>
      </c>
      <c r="E19" s="66"/>
      <c r="F19" s="66"/>
      <c r="G19" s="66"/>
    </row>
    <row r="20" spans="1:7" ht="15" customHeight="1">
      <c r="A20" s="36">
        <v>6</v>
      </c>
      <c r="B20" s="36" t="s">
        <v>158</v>
      </c>
      <c r="C20" s="36" t="s">
        <v>333</v>
      </c>
      <c r="D20" s="22">
        <v>820925</v>
      </c>
      <c r="E20" s="66"/>
      <c r="F20" s="66"/>
      <c r="G20" s="66"/>
    </row>
    <row r="21" spans="1:7" ht="15" customHeight="1">
      <c r="A21" s="36">
        <v>91</v>
      </c>
      <c r="B21" s="36" t="s">
        <v>334</v>
      </c>
      <c r="C21" s="36" t="s">
        <v>289</v>
      </c>
      <c r="D21" s="22">
        <v>710402</v>
      </c>
      <c r="E21" s="66"/>
      <c r="F21" s="66"/>
      <c r="G21" s="66"/>
    </row>
    <row r="22" spans="1:7" ht="15" customHeight="1">
      <c r="A22" s="36"/>
      <c r="B22" s="36" t="s">
        <v>335</v>
      </c>
      <c r="C22" s="36" t="s">
        <v>336</v>
      </c>
      <c r="D22" s="22">
        <v>810828</v>
      </c>
      <c r="E22" s="66"/>
      <c r="F22" s="66"/>
      <c r="G22" s="66"/>
    </row>
    <row r="23" spans="1:7" ht="15" customHeight="1">
      <c r="A23" s="36"/>
      <c r="B23" s="36" t="s">
        <v>35</v>
      </c>
      <c r="C23" s="36" t="s">
        <v>36</v>
      </c>
      <c r="D23" s="22">
        <v>801130</v>
      </c>
      <c r="E23" s="66"/>
      <c r="F23" s="66"/>
      <c r="G23" s="66"/>
    </row>
    <row r="24" spans="1:7" ht="15" customHeight="1">
      <c r="A24" s="36">
        <v>69</v>
      </c>
      <c r="B24" s="36" t="s">
        <v>27</v>
      </c>
      <c r="C24" s="36" t="s">
        <v>337</v>
      </c>
      <c r="D24" s="22">
        <v>760808</v>
      </c>
      <c r="E24" s="66"/>
      <c r="F24" s="66"/>
      <c r="G24" s="66"/>
    </row>
    <row r="25" spans="1:7" ht="15" customHeight="1">
      <c r="A25" s="36">
        <v>28</v>
      </c>
      <c r="B25" s="36" t="s">
        <v>28</v>
      </c>
      <c r="C25" s="36" t="s">
        <v>338</v>
      </c>
      <c r="D25" s="22">
        <v>700818</v>
      </c>
      <c r="E25" s="66"/>
      <c r="F25" s="66"/>
      <c r="G25" s="66"/>
    </row>
    <row r="26" spans="1:7" ht="15" customHeight="1">
      <c r="A26" s="36">
        <v>9</v>
      </c>
      <c r="B26" s="36" t="s">
        <v>238</v>
      </c>
      <c r="C26" s="36" t="s">
        <v>339</v>
      </c>
      <c r="D26" s="22">
        <v>700410</v>
      </c>
      <c r="E26" s="66"/>
      <c r="F26" s="66"/>
      <c r="G26" s="66"/>
    </row>
    <row r="27" spans="1:7" ht="15" customHeight="1">
      <c r="A27" s="36">
        <v>43</v>
      </c>
      <c r="B27" s="36" t="s">
        <v>340</v>
      </c>
      <c r="C27" s="36" t="s">
        <v>341</v>
      </c>
      <c r="D27" s="22">
        <v>760615</v>
      </c>
      <c r="E27" s="66"/>
      <c r="F27" s="66"/>
      <c r="G27" s="66"/>
    </row>
    <row r="28" spans="1:7" ht="15" customHeight="1">
      <c r="A28" s="40"/>
      <c r="B28" s="152" t="s">
        <v>342</v>
      </c>
      <c r="C28" s="152" t="s">
        <v>338</v>
      </c>
      <c r="D28" s="49">
        <v>760401</v>
      </c>
      <c r="E28" s="66"/>
      <c r="F28" s="66"/>
      <c r="G28" s="66"/>
    </row>
    <row r="29" spans="1:7" ht="15" customHeight="1">
      <c r="A29" s="36">
        <v>3</v>
      </c>
      <c r="B29" s="36" t="s">
        <v>362</v>
      </c>
      <c r="C29" s="36" t="s">
        <v>249</v>
      </c>
      <c r="D29" s="22">
        <v>780406</v>
      </c>
      <c r="E29" s="66"/>
      <c r="F29" s="66"/>
      <c r="G29" s="66"/>
    </row>
    <row r="30" spans="1:7" ht="15" customHeight="1">
      <c r="A30" s="36">
        <v>22</v>
      </c>
      <c r="B30" s="36" t="s">
        <v>642</v>
      </c>
      <c r="C30" s="36" t="s">
        <v>643</v>
      </c>
      <c r="D30" s="36">
        <v>920117</v>
      </c>
      <c r="E30" s="66"/>
      <c r="F30" s="66"/>
      <c r="G30" s="66"/>
    </row>
    <row r="31" spans="1:7" ht="15" customHeight="1">
      <c r="A31" s="36"/>
      <c r="B31" s="460" t="s">
        <v>694</v>
      </c>
      <c r="C31" s="460" t="s">
        <v>50</v>
      </c>
      <c r="D31" s="36"/>
      <c r="E31" s="66"/>
      <c r="F31" s="66"/>
      <c r="G31" s="66"/>
    </row>
    <row r="32" spans="2:3" ht="11.25" customHeight="1">
      <c r="B32" s="493" t="s">
        <v>23</v>
      </c>
      <c r="C32" s="493" t="s">
        <v>24</v>
      </c>
    </row>
    <row r="33" spans="2:3" ht="11.25" customHeight="1">
      <c r="B33" s="595" t="s">
        <v>465</v>
      </c>
      <c r="C33" s="595" t="s">
        <v>26</v>
      </c>
    </row>
    <row r="34" spans="1:4" ht="12.75">
      <c r="A34" s="878" t="s">
        <v>85</v>
      </c>
      <c r="B34" s="878"/>
      <c r="C34" s="878"/>
      <c r="D34" s="878"/>
    </row>
    <row r="35" spans="1:6" ht="12.75">
      <c r="A35" s="67" t="s">
        <v>86</v>
      </c>
      <c r="B35" s="68" t="s">
        <v>87</v>
      </c>
      <c r="C35" s="69" t="s">
        <v>88</v>
      </c>
      <c r="D35" s="70" t="s">
        <v>89</v>
      </c>
      <c r="F35" s="71" t="s">
        <v>90</v>
      </c>
    </row>
    <row r="36" spans="1:8" ht="15" customHeight="1">
      <c r="A36" s="72"/>
      <c r="B36" s="36" t="s">
        <v>347</v>
      </c>
      <c r="C36" s="36" t="s">
        <v>33</v>
      </c>
      <c r="D36" s="73"/>
      <c r="F36" s="879" t="s">
        <v>91</v>
      </c>
      <c r="G36" s="879"/>
      <c r="H36" s="879"/>
    </row>
    <row r="37" spans="1:11" ht="15" customHeight="1">
      <c r="A37" s="72"/>
      <c r="B37" s="36" t="s">
        <v>244</v>
      </c>
      <c r="C37" s="36" t="s">
        <v>361</v>
      </c>
      <c r="D37" s="73"/>
      <c r="F37" s="879"/>
      <c r="G37" s="879"/>
      <c r="H37" s="879"/>
      <c r="K37" s="160"/>
    </row>
    <row r="38" spans="1:4" ht="15" customHeight="1">
      <c r="A38" s="29"/>
      <c r="B38" s="30"/>
      <c r="C38" s="30"/>
      <c r="D38" s="73"/>
    </row>
    <row r="39" spans="1:4" ht="15" customHeight="1">
      <c r="A39" s="74"/>
      <c r="B39" s="30"/>
      <c r="C39" s="30"/>
      <c r="D39" s="73"/>
    </row>
    <row r="40" ht="7.5" customHeight="1"/>
    <row r="41" spans="1:8" ht="13.5" customHeight="1">
      <c r="A41" s="506" t="s">
        <v>92</v>
      </c>
      <c r="B41" s="506"/>
      <c r="C41" s="506"/>
      <c r="D41" s="506"/>
      <c r="E41" s="506"/>
      <c r="F41" s="506"/>
      <c r="G41" s="506"/>
      <c r="H41" s="506"/>
    </row>
    <row r="42" spans="1:8" ht="13.5" customHeight="1">
      <c r="A42" s="507"/>
      <c r="B42" s="507"/>
      <c r="C42" s="507"/>
      <c r="D42" s="507"/>
      <c r="E42" s="507"/>
      <c r="F42" s="507"/>
      <c r="G42" s="507"/>
      <c r="H42" s="507"/>
    </row>
  </sheetData>
  <sheetProtection/>
  <mergeCells count="22">
    <mergeCell ref="F8:H8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A9:B9"/>
    <mergeCell ref="D9:E9"/>
    <mergeCell ref="F9:H9"/>
    <mergeCell ref="A10:D10"/>
    <mergeCell ref="A41:H42"/>
    <mergeCell ref="A12:B12"/>
    <mergeCell ref="D12:E12"/>
    <mergeCell ref="F12:H12"/>
    <mergeCell ref="E16:G16"/>
    <mergeCell ref="A34:D34"/>
    <mergeCell ref="F36:H37"/>
  </mergeCells>
  <hyperlinks>
    <hyperlink ref="D9" r:id="rId1" display="nuget@nuget.cz"/>
    <hyperlink ref="D12" r:id="rId2" display="mailto:ptacek@cbox.cz"/>
    <hyperlink ref="E12" r:id="rId3" display="mailto:ptacek@cbox.cz"/>
  </hyperlinks>
  <printOptions/>
  <pageMargins left="0.7875" right="0.7875" top="0.7875" bottom="0.7875" header="0.49236111111111114" footer="0.49236111111111114"/>
  <pageSetup fitToHeight="1" fitToWidth="1" horizontalDpi="300" verticalDpi="300" orientation="portrait" paperSize="9" r:id="rId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"/>
  <sheetViews>
    <sheetView zoomScalePageLayoutView="0" workbookViewId="0" topLeftCell="A1">
      <selection activeCell="A17" sqref="A17:D31"/>
    </sheetView>
  </sheetViews>
  <sheetFormatPr defaultColWidth="9.00390625" defaultRowHeight="12.75"/>
  <cols>
    <col min="1" max="16384" width="9.00390625" style="1" customWidth="1"/>
  </cols>
  <sheetData>
    <row r="1" ht="18">
      <c r="A1" s="54" t="s">
        <v>556</v>
      </c>
    </row>
    <row r="2" ht="7.5" customHeight="1"/>
    <row r="3" spans="1:8" ht="12.75">
      <c r="A3" s="878" t="s">
        <v>161</v>
      </c>
      <c r="B3" s="878"/>
      <c r="C3" s="878"/>
      <c r="D3" s="878"/>
      <c r="F3" s="878" t="s">
        <v>162</v>
      </c>
      <c r="G3" s="878"/>
      <c r="H3" s="878"/>
    </row>
    <row r="4" spans="1:8" ht="31.5" customHeight="1">
      <c r="A4" s="886" t="s">
        <v>163</v>
      </c>
      <c r="B4" s="886"/>
      <c r="C4" s="886"/>
      <c r="D4" s="886"/>
      <c r="F4" s="887" t="s">
        <v>164</v>
      </c>
      <c r="G4" s="887"/>
      <c r="H4" s="887"/>
    </row>
    <row r="5" spans="2:8" ht="9" customHeight="1">
      <c r="B5" s="56"/>
      <c r="C5" s="56"/>
      <c r="D5" s="56"/>
      <c r="F5" s="56"/>
      <c r="G5" s="56"/>
      <c r="H5" s="56"/>
    </row>
    <row r="6" ht="12.75">
      <c r="A6" s="18" t="s">
        <v>165</v>
      </c>
    </row>
    <row r="7" spans="1:4" ht="12.75">
      <c r="A7" s="878" t="s">
        <v>166</v>
      </c>
      <c r="B7" s="878"/>
      <c r="C7" s="878"/>
      <c r="D7" s="878"/>
    </row>
    <row r="8" spans="1:8" ht="10.5" customHeight="1">
      <c r="A8" s="880" t="s">
        <v>167</v>
      </c>
      <c r="B8" s="880"/>
      <c r="C8" s="58" t="s">
        <v>168</v>
      </c>
      <c r="D8" s="881" t="s">
        <v>169</v>
      </c>
      <c r="E8" s="881"/>
      <c r="F8" s="882" t="s">
        <v>170</v>
      </c>
      <c r="G8" s="882"/>
      <c r="H8" s="882"/>
    </row>
    <row r="9" spans="1:10" ht="15.75" customHeight="1">
      <c r="A9" s="508"/>
      <c r="B9" s="508"/>
      <c r="C9" s="43"/>
      <c r="D9" s="476"/>
      <c r="E9" s="476"/>
      <c r="F9" s="884"/>
      <c r="G9" s="884"/>
      <c r="H9" s="884"/>
      <c r="J9" s="95"/>
    </row>
    <row r="10" spans="1:4" ht="12.75">
      <c r="A10" s="878" t="s">
        <v>171</v>
      </c>
      <c r="B10" s="878"/>
      <c r="C10" s="878"/>
      <c r="D10" s="878"/>
    </row>
    <row r="11" spans="1:8" ht="10.5" customHeight="1">
      <c r="A11" s="880" t="s">
        <v>172</v>
      </c>
      <c r="B11" s="880"/>
      <c r="C11" s="58" t="s">
        <v>173</v>
      </c>
      <c r="D11" s="881" t="s">
        <v>174</v>
      </c>
      <c r="E11" s="881"/>
      <c r="F11" s="882" t="s">
        <v>175</v>
      </c>
      <c r="G11" s="882"/>
      <c r="H11" s="882"/>
    </row>
    <row r="12" spans="1:8" ht="15.75" customHeight="1">
      <c r="A12" s="508"/>
      <c r="B12" s="508"/>
      <c r="C12" s="43"/>
      <c r="D12" s="476"/>
      <c r="E12" s="476"/>
      <c r="F12" s="884"/>
      <c r="G12" s="884"/>
      <c r="H12" s="884"/>
    </row>
    <row r="13" spans="4:8" ht="13.5" customHeight="1">
      <c r="D13" s="56"/>
      <c r="E13" s="56"/>
      <c r="F13" s="56"/>
      <c r="G13" s="56"/>
      <c r="H13" s="56"/>
    </row>
    <row r="14" ht="12.75">
      <c r="A14" s="18" t="s">
        <v>176</v>
      </c>
    </row>
    <row r="15" spans="1:7" ht="12.75">
      <c r="A15" s="55"/>
      <c r="B15" s="55"/>
      <c r="C15" s="55"/>
      <c r="D15" s="55"/>
      <c r="E15" s="55"/>
      <c r="F15" s="55"/>
      <c r="G15" s="55"/>
    </row>
    <row r="16" spans="1:11" ht="12.75">
      <c r="A16" s="45" t="s">
        <v>177</v>
      </c>
      <c r="B16" s="23" t="s">
        <v>178</v>
      </c>
      <c r="C16" s="23" t="s">
        <v>179</v>
      </c>
      <c r="D16" s="23" t="s">
        <v>180</v>
      </c>
      <c r="E16" s="877"/>
      <c r="F16" s="877"/>
      <c r="G16" s="877"/>
      <c r="H16" s="64"/>
      <c r="I16" s="65"/>
      <c r="J16" s="65"/>
      <c r="K16" s="65"/>
    </row>
    <row r="17" spans="1:14" ht="15" customHeight="1">
      <c r="A17" s="21">
        <v>6</v>
      </c>
      <c r="B17" s="96" t="s">
        <v>350</v>
      </c>
      <c r="C17" s="96" t="s">
        <v>33</v>
      </c>
      <c r="D17" s="470">
        <v>880831</v>
      </c>
      <c r="E17" s="66"/>
      <c r="F17" s="66"/>
      <c r="G17" s="66"/>
      <c r="L17" s="86"/>
      <c r="M17" s="86"/>
      <c r="N17" s="80"/>
    </row>
    <row r="18" spans="1:14" ht="15" customHeight="1">
      <c r="A18" s="21">
        <v>10</v>
      </c>
      <c r="B18" s="22" t="s">
        <v>182</v>
      </c>
      <c r="C18" s="22" t="s">
        <v>183</v>
      </c>
      <c r="D18" s="220">
        <v>530720</v>
      </c>
      <c r="E18" s="66"/>
      <c r="F18" s="66"/>
      <c r="G18" s="66"/>
      <c r="L18" s="86"/>
      <c r="M18" s="86"/>
      <c r="N18" s="80"/>
    </row>
    <row r="19" spans="1:14" ht="15" customHeight="1">
      <c r="A19" s="21">
        <v>8</v>
      </c>
      <c r="B19" s="96" t="s">
        <v>185</v>
      </c>
      <c r="C19" s="96" t="s">
        <v>186</v>
      </c>
      <c r="D19" s="469">
        <v>580122</v>
      </c>
      <c r="E19" s="66"/>
      <c r="F19" s="66"/>
      <c r="G19" s="66"/>
      <c r="L19" s="86"/>
      <c r="M19" s="86"/>
      <c r="N19" s="80"/>
    </row>
    <row r="20" spans="1:14" ht="15" customHeight="1">
      <c r="A20" s="21">
        <v>2</v>
      </c>
      <c r="B20" s="49" t="s">
        <v>366</v>
      </c>
      <c r="C20" s="49" t="s">
        <v>34</v>
      </c>
      <c r="D20" s="220">
        <v>711022</v>
      </c>
      <c r="E20" s="66"/>
      <c r="F20" s="66"/>
      <c r="G20" s="66"/>
      <c r="L20" s="86"/>
      <c r="M20" s="86"/>
      <c r="N20" s="80"/>
    </row>
    <row r="21" spans="1:14" ht="15" customHeight="1">
      <c r="A21" s="21">
        <v>4</v>
      </c>
      <c r="B21" s="152" t="s">
        <v>370</v>
      </c>
      <c r="C21" s="152" t="s">
        <v>34</v>
      </c>
      <c r="D21" s="220">
        <v>941221</v>
      </c>
      <c r="E21" s="66"/>
      <c r="F21" s="66"/>
      <c r="G21" s="66"/>
      <c r="L21" s="86"/>
      <c r="M21" s="86"/>
      <c r="N21" s="80"/>
    </row>
    <row r="22" spans="1:14" ht="15" customHeight="1">
      <c r="A22" s="21">
        <v>9</v>
      </c>
      <c r="B22" s="49" t="s">
        <v>248</v>
      </c>
      <c r="C22" s="49" t="s">
        <v>249</v>
      </c>
      <c r="D22" s="190">
        <v>950417</v>
      </c>
      <c r="E22" s="66"/>
      <c r="F22" s="66"/>
      <c r="G22" s="66"/>
      <c r="L22" s="87"/>
      <c r="M22" s="87"/>
      <c r="N22" s="202"/>
    </row>
    <row r="23" spans="1:14" ht="15" customHeight="1">
      <c r="A23" s="465">
        <v>99</v>
      </c>
      <c r="B23" s="96" t="s">
        <v>553</v>
      </c>
      <c r="C23" s="96" t="s">
        <v>369</v>
      </c>
      <c r="D23" s="468">
        <v>700909</v>
      </c>
      <c r="E23" s="66"/>
      <c r="F23" s="66"/>
      <c r="G23" s="66"/>
      <c r="L23" s="86"/>
      <c r="M23" s="86"/>
      <c r="N23" s="80"/>
    </row>
    <row r="24" spans="1:7" ht="15" customHeight="1">
      <c r="A24" s="465">
        <v>51</v>
      </c>
      <c r="B24" s="96" t="s">
        <v>554</v>
      </c>
      <c r="C24" s="96" t="s">
        <v>29</v>
      </c>
      <c r="D24" s="468">
        <v>511106</v>
      </c>
      <c r="E24" s="66"/>
      <c r="F24" s="66"/>
      <c r="G24" s="66"/>
    </row>
    <row r="25" spans="1:7" ht="15" customHeight="1">
      <c r="A25" s="466">
        <v>13</v>
      </c>
      <c r="B25" s="150" t="s">
        <v>483</v>
      </c>
      <c r="C25" s="151" t="s">
        <v>25</v>
      </c>
      <c r="D25" s="467">
        <v>690709</v>
      </c>
      <c r="E25" s="66"/>
      <c r="F25" s="66"/>
      <c r="G25" s="66"/>
    </row>
    <row r="26" spans="1:14" ht="15" customHeight="1">
      <c r="A26" s="21">
        <v>5</v>
      </c>
      <c r="B26" s="22" t="s">
        <v>349</v>
      </c>
      <c r="C26" s="22" t="s">
        <v>24</v>
      </c>
      <c r="D26" s="470">
        <v>780923</v>
      </c>
      <c r="E26" s="66"/>
      <c r="F26" s="66"/>
      <c r="G26" s="66"/>
      <c r="L26" s="166"/>
      <c r="M26" s="166"/>
      <c r="N26" s="219"/>
    </row>
    <row r="27" spans="1:14" ht="15" customHeight="1">
      <c r="A27" s="21">
        <v>7</v>
      </c>
      <c r="B27" s="22" t="s">
        <v>181</v>
      </c>
      <c r="C27" s="22" t="s">
        <v>50</v>
      </c>
      <c r="D27" s="220">
        <v>640717</v>
      </c>
      <c r="E27" s="66"/>
      <c r="F27" s="66"/>
      <c r="G27" s="66"/>
      <c r="L27" s="86"/>
      <c r="M27" s="86"/>
      <c r="N27" s="80"/>
    </row>
    <row r="28" spans="1:7" ht="15" customHeight="1">
      <c r="A28" s="21">
        <v>3</v>
      </c>
      <c r="B28" s="36" t="s">
        <v>584</v>
      </c>
      <c r="C28" s="36" t="s">
        <v>150</v>
      </c>
      <c r="D28" s="36"/>
      <c r="E28" s="66"/>
      <c r="F28" s="66"/>
      <c r="G28" s="66"/>
    </row>
    <row r="29" spans="1:7" ht="15" customHeight="1">
      <c r="A29" s="21"/>
      <c r="B29" s="36" t="s">
        <v>838</v>
      </c>
      <c r="C29" s="36" t="s">
        <v>29</v>
      </c>
      <c r="D29" s="36"/>
      <c r="E29" s="66"/>
      <c r="F29" s="66"/>
      <c r="G29" s="66"/>
    </row>
    <row r="30" spans="1:7" ht="15" customHeight="1">
      <c r="A30" s="21"/>
      <c r="B30" s="36" t="s">
        <v>692</v>
      </c>
      <c r="C30" s="36" t="s">
        <v>29</v>
      </c>
      <c r="D30" s="36"/>
      <c r="E30" s="66"/>
      <c r="F30" s="66"/>
      <c r="G30" s="66"/>
    </row>
    <row r="31" spans="1:7" ht="15" customHeight="1">
      <c r="A31" s="36"/>
      <c r="B31" s="36" t="s">
        <v>223</v>
      </c>
      <c r="C31" s="36" t="s">
        <v>52</v>
      </c>
      <c r="D31" s="36"/>
      <c r="E31" s="66"/>
      <c r="F31" s="66"/>
      <c r="G31" s="66"/>
    </row>
    <row r="32" ht="9.75" customHeight="1"/>
    <row r="33" spans="1:4" ht="12.75">
      <c r="A33" s="878" t="s">
        <v>187</v>
      </c>
      <c r="B33" s="878"/>
      <c r="C33" s="878"/>
      <c r="D33" s="878"/>
    </row>
    <row r="34" spans="1:6" ht="12.75">
      <c r="A34" s="45" t="s">
        <v>188</v>
      </c>
      <c r="B34" s="46" t="s">
        <v>189</v>
      </c>
      <c r="C34" s="23" t="s">
        <v>190</v>
      </c>
      <c r="D34" s="23" t="s">
        <v>191</v>
      </c>
      <c r="F34" s="71" t="s">
        <v>192</v>
      </c>
    </row>
    <row r="35" spans="1:8" ht="15" customHeight="1">
      <c r="A35" s="21"/>
      <c r="B35" s="29"/>
      <c r="C35" s="36"/>
      <c r="D35" s="22"/>
      <c r="F35" s="885" t="s">
        <v>555</v>
      </c>
      <c r="G35" s="885"/>
      <c r="H35" s="885"/>
    </row>
    <row r="36" spans="1:8" ht="15" customHeight="1">
      <c r="A36" s="29"/>
      <c r="B36" s="30"/>
      <c r="C36" s="30"/>
      <c r="D36" s="22"/>
      <c r="F36" s="885"/>
      <c r="G36" s="885"/>
      <c r="H36" s="885"/>
    </row>
    <row r="37" spans="1:4" ht="15" customHeight="1">
      <c r="A37" s="29"/>
      <c r="B37" s="29"/>
      <c r="C37" s="36"/>
      <c r="D37" s="22"/>
    </row>
    <row r="38" spans="1:4" ht="15" customHeight="1">
      <c r="A38" s="29"/>
      <c r="B38" s="29"/>
      <c r="C38" s="36"/>
      <c r="D38" s="22"/>
    </row>
    <row r="39" ht="7.5" customHeight="1"/>
    <row r="40" spans="1:8" ht="13.5" customHeight="1">
      <c r="A40" s="506"/>
      <c r="B40" s="506"/>
      <c r="C40" s="506"/>
      <c r="D40" s="506"/>
      <c r="E40" s="506"/>
      <c r="F40" s="506"/>
      <c r="G40" s="506"/>
      <c r="H40" s="506"/>
    </row>
    <row r="41" spans="1:8" ht="13.5" customHeight="1">
      <c r="A41" s="506"/>
      <c r="B41" s="506"/>
      <c r="C41" s="506"/>
      <c r="D41" s="506"/>
      <c r="E41" s="506"/>
      <c r="F41" s="506"/>
      <c r="G41" s="506"/>
      <c r="H41" s="506"/>
    </row>
    <row r="45" spans="4:15" ht="12.75">
      <c r="D45" s="53"/>
      <c r="E45" s="53"/>
      <c r="F45" s="53"/>
      <c r="G45" s="53"/>
      <c r="H45" s="53"/>
      <c r="O45" s="160"/>
    </row>
    <row r="46" ht="12.75">
      <c r="E46" s="98" t="s">
        <v>193</v>
      </c>
    </row>
  </sheetData>
  <sheetProtection/>
  <mergeCells count="22">
    <mergeCell ref="F8:H8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A9:B9"/>
    <mergeCell ref="D9:E9"/>
    <mergeCell ref="F9:H9"/>
    <mergeCell ref="A10:D10"/>
    <mergeCell ref="A40:H41"/>
    <mergeCell ref="A12:B12"/>
    <mergeCell ref="D12:E12"/>
    <mergeCell ref="F12:H12"/>
    <mergeCell ref="E16:G16"/>
    <mergeCell ref="A33:D33"/>
    <mergeCell ref="F35:H36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O59"/>
  <sheetViews>
    <sheetView zoomScalePageLayoutView="0" workbookViewId="0" topLeftCell="A1">
      <selection activeCell="B18" sqref="B18:E32"/>
    </sheetView>
  </sheetViews>
  <sheetFormatPr defaultColWidth="9.00390625" defaultRowHeight="12.75"/>
  <cols>
    <col min="1" max="1" width="7.375" style="149" customWidth="1"/>
    <col min="2" max="2" width="10.75390625" style="149" customWidth="1"/>
    <col min="3" max="3" width="22.375" style="149" customWidth="1"/>
    <col min="4" max="4" width="20.125" style="149" customWidth="1"/>
    <col min="5" max="5" width="7.75390625" style="149" customWidth="1"/>
    <col min="6" max="6" width="12.875" style="149" customWidth="1"/>
    <col min="7" max="7" width="13.375" style="149" customWidth="1"/>
    <col min="8" max="8" width="11.75390625" style="149" customWidth="1"/>
    <col min="9" max="16384" width="9.00390625" style="149" customWidth="1"/>
  </cols>
  <sheetData>
    <row r="1" ht="18">
      <c r="A1" s="148"/>
    </row>
    <row r="2" ht="7.5" customHeight="1">
      <c r="B2" s="149" t="s">
        <v>498</v>
      </c>
    </row>
    <row r="3" spans="1:8" ht="12.75">
      <c r="A3" s="418"/>
      <c r="B3" s="418"/>
      <c r="C3" s="418"/>
      <c r="D3" s="418"/>
      <c r="F3" s="418"/>
      <c r="G3" s="418"/>
      <c r="H3" s="418"/>
    </row>
    <row r="4" spans="1:8" ht="31.5" customHeight="1">
      <c r="A4" s="419"/>
      <c r="B4" s="419" t="s">
        <v>58</v>
      </c>
      <c r="C4" s="419"/>
      <c r="D4" s="419"/>
      <c r="F4" s="420"/>
      <c r="G4" s="420" t="s">
        <v>59</v>
      </c>
      <c r="H4" s="420"/>
    </row>
    <row r="5" spans="2:8" ht="23.25" customHeight="1">
      <c r="B5" s="421" t="s">
        <v>528</v>
      </c>
      <c r="C5" s="421"/>
      <c r="D5" s="421"/>
      <c r="F5" s="421"/>
      <c r="G5" s="421" t="s">
        <v>321</v>
      </c>
      <c r="H5" s="421"/>
    </row>
    <row r="6" ht="12.75">
      <c r="A6" s="422"/>
    </row>
    <row r="7" spans="1:4" ht="12.75">
      <c r="A7" s="418"/>
      <c r="B7" s="418" t="s">
        <v>62</v>
      </c>
      <c r="C7" s="418"/>
      <c r="D7" s="418"/>
    </row>
    <row r="8" spans="1:8" ht="10.5" customHeight="1">
      <c r="A8" s="423"/>
      <c r="B8" s="423" t="s">
        <v>63</v>
      </c>
      <c r="C8" s="424"/>
      <c r="D8" s="425"/>
      <c r="E8" s="425"/>
      <c r="F8" s="426"/>
      <c r="G8" s="426"/>
      <c r="H8" s="426"/>
    </row>
    <row r="9" spans="1:10" ht="15.75" customHeight="1">
      <c r="A9" s="427"/>
      <c r="B9" s="427" t="s">
        <v>64</v>
      </c>
      <c r="C9" s="428"/>
      <c r="D9" s="429" t="s">
        <v>65</v>
      </c>
      <c r="E9" s="429" t="s">
        <v>66</v>
      </c>
      <c r="F9" s="430"/>
      <c r="G9" s="430" t="s">
        <v>67</v>
      </c>
      <c r="H9" s="430"/>
      <c r="J9" s="431"/>
    </row>
    <row r="10" spans="1:7" ht="12.75">
      <c r="A10" s="418"/>
      <c r="B10" s="418" t="s">
        <v>30</v>
      </c>
      <c r="C10" s="418"/>
      <c r="D10" s="418" t="s">
        <v>31</v>
      </c>
      <c r="E10" s="149" t="s">
        <v>529</v>
      </c>
      <c r="G10" s="432">
        <v>608984853</v>
      </c>
    </row>
    <row r="11" spans="1:8" ht="10.5" customHeight="1">
      <c r="A11" s="423"/>
      <c r="B11" s="423" t="s">
        <v>71</v>
      </c>
      <c r="C11" s="424"/>
      <c r="D11" s="425"/>
      <c r="E11" s="425"/>
      <c r="F11" s="426"/>
      <c r="G11" s="426"/>
      <c r="H11" s="426"/>
    </row>
    <row r="12" spans="1:8" ht="15.75" customHeight="1">
      <c r="A12" s="427"/>
      <c r="B12" s="427" t="s">
        <v>64</v>
      </c>
      <c r="C12" s="428"/>
      <c r="D12" s="429" t="s">
        <v>65</v>
      </c>
      <c r="E12" s="429" t="s">
        <v>66</v>
      </c>
      <c r="F12" s="430"/>
      <c r="G12" s="430" t="s">
        <v>67</v>
      </c>
      <c r="H12" s="430"/>
    </row>
    <row r="13" spans="2:8" ht="13.5" customHeight="1">
      <c r="B13" s="149" t="s">
        <v>32</v>
      </c>
      <c r="D13" s="421" t="s">
        <v>33</v>
      </c>
      <c r="E13" s="421" t="s">
        <v>530</v>
      </c>
      <c r="F13" s="421"/>
      <c r="G13" s="433">
        <v>604517332</v>
      </c>
      <c r="H13" s="421"/>
    </row>
    <row r="14" ht="12.75">
      <c r="A14" s="422"/>
    </row>
    <row r="15" spans="1:7" ht="12.75">
      <c r="A15" s="418"/>
      <c r="B15" s="418" t="s">
        <v>80</v>
      </c>
      <c r="C15" s="418"/>
      <c r="D15" s="418"/>
      <c r="E15" s="418"/>
      <c r="F15" s="418"/>
      <c r="G15" s="418"/>
    </row>
    <row r="16" spans="1:11" ht="12.75">
      <c r="A16" s="434"/>
      <c r="B16" s="435"/>
      <c r="C16" s="435"/>
      <c r="D16" s="435"/>
      <c r="E16" s="436"/>
      <c r="F16" s="436"/>
      <c r="G16" s="436"/>
      <c r="H16" s="437"/>
      <c r="I16" s="438"/>
      <c r="J16" s="438"/>
      <c r="K16" s="438"/>
    </row>
    <row r="17" spans="1:7" ht="15" customHeight="1">
      <c r="A17" s="439"/>
      <c r="B17" s="440" t="s">
        <v>81</v>
      </c>
      <c r="C17" s="440" t="s">
        <v>64</v>
      </c>
      <c r="D17" s="440" t="s">
        <v>65</v>
      </c>
      <c r="E17" s="441" t="s">
        <v>313</v>
      </c>
      <c r="F17" s="441"/>
      <c r="G17" s="441"/>
    </row>
    <row r="18" spans="1:7" ht="15" customHeight="1">
      <c r="A18" s="442"/>
      <c r="B18" s="96">
        <v>19</v>
      </c>
      <c r="C18" s="96" t="s">
        <v>30</v>
      </c>
      <c r="D18" s="96" t="s">
        <v>31</v>
      </c>
      <c r="E18" s="625">
        <v>831307</v>
      </c>
      <c r="F18" s="441"/>
      <c r="G18" s="441"/>
    </row>
    <row r="19" spans="1:7" ht="15" customHeight="1">
      <c r="A19" s="442"/>
      <c r="B19" s="96"/>
      <c r="C19" s="96" t="s">
        <v>410</v>
      </c>
      <c r="D19" s="96" t="s">
        <v>29</v>
      </c>
      <c r="E19" s="625">
        <v>830502</v>
      </c>
      <c r="F19" s="441"/>
      <c r="G19" s="441"/>
    </row>
    <row r="20" spans="1:7" ht="15" customHeight="1">
      <c r="A20" s="439"/>
      <c r="B20" s="96"/>
      <c r="C20" s="96" t="s">
        <v>531</v>
      </c>
      <c r="D20" s="96" t="s">
        <v>292</v>
      </c>
      <c r="E20" s="625">
        <v>790419</v>
      </c>
      <c r="F20" s="441"/>
      <c r="G20" s="441"/>
    </row>
    <row r="21" spans="1:7" ht="15" customHeight="1">
      <c r="A21" s="439"/>
      <c r="B21" s="96">
        <v>74</v>
      </c>
      <c r="C21" s="96" t="s">
        <v>32</v>
      </c>
      <c r="D21" s="96" t="s">
        <v>33</v>
      </c>
      <c r="E21" s="625">
        <v>741220</v>
      </c>
      <c r="F21" s="441"/>
      <c r="G21" s="441"/>
    </row>
    <row r="22" spans="1:7" ht="15" customHeight="1">
      <c r="A22" s="439"/>
      <c r="B22" s="96">
        <v>79</v>
      </c>
      <c r="C22" s="96" t="s">
        <v>32</v>
      </c>
      <c r="D22" s="96" t="s">
        <v>34</v>
      </c>
      <c r="E22" s="625">
        <v>790813</v>
      </c>
      <c r="F22" s="441"/>
      <c r="G22" s="441"/>
    </row>
    <row r="23" spans="1:7" ht="15" customHeight="1">
      <c r="A23" s="439"/>
      <c r="B23" s="96">
        <v>11</v>
      </c>
      <c r="C23" s="96" t="s">
        <v>356</v>
      </c>
      <c r="D23" s="96" t="s">
        <v>33</v>
      </c>
      <c r="E23" s="625">
        <v>740727</v>
      </c>
      <c r="F23" s="441"/>
      <c r="G23" s="441"/>
    </row>
    <row r="24" spans="1:7" ht="15" customHeight="1">
      <c r="A24" s="439"/>
      <c r="B24" s="626"/>
      <c r="C24" s="626" t="s">
        <v>406</v>
      </c>
      <c r="D24" s="96" t="s">
        <v>532</v>
      </c>
      <c r="E24" s="625">
        <v>770426</v>
      </c>
      <c r="F24" s="441"/>
      <c r="G24" s="441"/>
    </row>
    <row r="25" spans="1:7" ht="15" customHeight="1">
      <c r="A25" s="439"/>
      <c r="B25" s="627"/>
      <c r="C25" s="627" t="s">
        <v>533</v>
      </c>
      <c r="D25" s="96" t="s">
        <v>52</v>
      </c>
      <c r="E25" s="625">
        <v>770107</v>
      </c>
      <c r="F25" s="441"/>
      <c r="G25" s="441"/>
    </row>
    <row r="26" spans="1:7" ht="15" customHeight="1">
      <c r="A26" s="439"/>
      <c r="B26" s="168"/>
      <c r="C26" s="168" t="s">
        <v>458</v>
      </c>
      <c r="D26" s="96" t="s">
        <v>33</v>
      </c>
      <c r="E26" s="625">
        <v>670806</v>
      </c>
      <c r="F26" s="441"/>
      <c r="G26" s="441"/>
    </row>
    <row r="27" spans="1:7" ht="15" customHeight="1">
      <c r="A27" s="439"/>
      <c r="B27" s="168"/>
      <c r="C27" s="168" t="s">
        <v>458</v>
      </c>
      <c r="D27" s="96" t="s">
        <v>463</v>
      </c>
      <c r="E27" s="625"/>
      <c r="F27" s="441"/>
      <c r="G27" s="441"/>
    </row>
    <row r="28" spans="1:7" ht="15" customHeight="1">
      <c r="A28" s="439"/>
      <c r="B28" s="628">
        <v>85</v>
      </c>
      <c r="C28" s="628" t="s">
        <v>357</v>
      </c>
      <c r="D28" s="96" t="s">
        <v>52</v>
      </c>
      <c r="E28" s="625">
        <v>850227</v>
      </c>
      <c r="F28" s="441"/>
      <c r="G28" s="441"/>
    </row>
    <row r="29" spans="1:7" ht="15" customHeight="1">
      <c r="A29" s="439"/>
      <c r="B29" s="460">
        <v>23</v>
      </c>
      <c r="C29" s="624" t="s">
        <v>184</v>
      </c>
      <c r="D29" s="481" t="s">
        <v>24</v>
      </c>
      <c r="E29" s="625">
        <v>780823</v>
      </c>
      <c r="F29" s="441"/>
      <c r="G29" s="441"/>
    </row>
    <row r="30" spans="1:7" ht="15" customHeight="1">
      <c r="A30" s="439"/>
      <c r="B30" s="460"/>
      <c r="C30" s="624" t="s">
        <v>660</v>
      </c>
      <c r="D30" s="480" t="s">
        <v>25</v>
      </c>
      <c r="E30" s="625">
        <v>830418</v>
      </c>
      <c r="F30" s="441"/>
      <c r="G30" s="441"/>
    </row>
    <row r="31" spans="1:7" ht="15" customHeight="1">
      <c r="A31" s="439"/>
      <c r="B31" s="660"/>
      <c r="C31" s="460" t="s">
        <v>672</v>
      </c>
      <c r="D31" s="460" t="s">
        <v>24</v>
      </c>
      <c r="E31" s="625"/>
      <c r="F31" s="441"/>
      <c r="G31" s="441"/>
    </row>
    <row r="32" spans="1:7" ht="15" customHeight="1">
      <c r="A32" s="439"/>
      <c r="B32" s="660"/>
      <c r="C32" s="460" t="s">
        <v>565</v>
      </c>
      <c r="D32" s="460" t="s">
        <v>52</v>
      </c>
      <c r="E32" s="625"/>
      <c r="F32" s="441"/>
      <c r="G32" s="441"/>
    </row>
    <row r="33" spans="1:7" ht="15" customHeight="1">
      <c r="A33" s="439"/>
      <c r="B33" s="443"/>
      <c r="C33" s="443"/>
      <c r="D33" s="440"/>
      <c r="E33" s="441"/>
      <c r="F33" s="441"/>
      <c r="G33" s="441"/>
    </row>
    <row r="34" spans="1:7" ht="15" customHeight="1">
      <c r="A34" s="439"/>
      <c r="B34" s="443"/>
      <c r="C34" s="443"/>
      <c r="D34" s="440"/>
      <c r="E34" s="441"/>
      <c r="F34" s="441"/>
      <c r="G34" s="441"/>
    </row>
    <row r="35" spans="1:7" ht="15" customHeight="1">
      <c r="A35" s="439"/>
      <c r="B35" s="443"/>
      <c r="C35" s="443"/>
      <c r="D35" s="440"/>
      <c r="E35" s="441"/>
      <c r="F35" s="441"/>
      <c r="G35" s="441"/>
    </row>
    <row r="36" spans="1:7" ht="15" customHeight="1">
      <c r="A36" s="439"/>
      <c r="B36" s="443"/>
      <c r="C36" s="443"/>
      <c r="D36" s="440"/>
      <c r="E36" s="441"/>
      <c r="F36" s="441"/>
      <c r="G36" s="441"/>
    </row>
    <row r="37" spans="1:7" ht="15" customHeight="1">
      <c r="A37" s="439"/>
      <c r="B37" s="443"/>
      <c r="C37" s="443"/>
      <c r="D37" s="440"/>
      <c r="E37" s="441"/>
      <c r="F37" s="441"/>
      <c r="G37" s="441"/>
    </row>
    <row r="38" spans="1:7" ht="15" customHeight="1">
      <c r="A38" s="439"/>
      <c r="B38" s="443"/>
      <c r="C38" s="443"/>
      <c r="D38" s="440"/>
      <c r="E38" s="441"/>
      <c r="F38" s="441"/>
      <c r="G38" s="441"/>
    </row>
    <row r="39" spans="1:7" ht="15" customHeight="1">
      <c r="A39" s="439"/>
      <c r="B39" s="443"/>
      <c r="C39" s="443"/>
      <c r="D39" s="440"/>
      <c r="E39" s="441"/>
      <c r="F39" s="441"/>
      <c r="G39" s="441"/>
    </row>
    <row r="40" spans="1:7" ht="15" customHeight="1">
      <c r="A40" s="439"/>
      <c r="B40" s="443"/>
      <c r="C40" s="443"/>
      <c r="D40" s="440"/>
      <c r="E40" s="441"/>
      <c r="F40" s="441"/>
      <c r="G40" s="441"/>
    </row>
    <row r="41" spans="1:7" ht="15" customHeight="1">
      <c r="A41" s="439"/>
      <c r="B41" s="443"/>
      <c r="C41" s="443"/>
      <c r="D41" s="440"/>
      <c r="E41" s="441"/>
      <c r="F41" s="441"/>
      <c r="G41" s="441"/>
    </row>
    <row r="42" spans="1:7" ht="15" customHeight="1">
      <c r="A42" s="439"/>
      <c r="B42" s="443"/>
      <c r="C42" s="443"/>
      <c r="D42" s="443"/>
      <c r="E42" s="441"/>
      <c r="F42" s="441"/>
      <c r="G42" s="441"/>
    </row>
    <row r="43" spans="1:7" ht="15" customHeight="1">
      <c r="A43" s="439"/>
      <c r="B43" s="443"/>
      <c r="C43" s="443"/>
      <c r="D43" s="443"/>
      <c r="E43" s="441"/>
      <c r="F43" s="441"/>
      <c r="G43" s="441"/>
    </row>
    <row r="44" spans="1:7" ht="15" customHeight="1">
      <c r="A44" s="443"/>
      <c r="B44" s="443" t="s">
        <v>85</v>
      </c>
      <c r="C44" s="443"/>
      <c r="D44" s="443"/>
      <c r="E44" s="441"/>
      <c r="F44" s="441"/>
      <c r="G44" s="441"/>
    </row>
    <row r="45" spans="2:7" ht="9.75" customHeight="1">
      <c r="B45" s="149" t="s">
        <v>81</v>
      </c>
      <c r="C45" s="149" t="s">
        <v>64</v>
      </c>
      <c r="D45" s="149" t="s">
        <v>65</v>
      </c>
      <c r="E45" s="149" t="s">
        <v>392</v>
      </c>
      <c r="G45" s="149" t="s">
        <v>90</v>
      </c>
    </row>
    <row r="46" spans="1:7" ht="12.75">
      <c r="A46" s="418"/>
      <c r="B46" s="418"/>
      <c r="C46" s="418" t="s">
        <v>324</v>
      </c>
      <c r="D46" s="418" t="s">
        <v>109</v>
      </c>
      <c r="G46" s="149" t="s">
        <v>534</v>
      </c>
    </row>
    <row r="47" spans="1:6" ht="12.75">
      <c r="A47" s="434"/>
      <c r="B47" s="445"/>
      <c r="C47" s="435"/>
      <c r="D47" s="435"/>
      <c r="F47" s="446"/>
    </row>
    <row r="48" spans="1:12" ht="15" customHeight="1">
      <c r="A48" s="439"/>
      <c r="B48" s="447"/>
      <c r="C48" s="443"/>
      <c r="D48" s="440"/>
      <c r="F48" s="448"/>
      <c r="G48" s="448"/>
      <c r="H48" s="448"/>
      <c r="L48" s="449"/>
    </row>
    <row r="49" spans="1:8" ht="15" customHeight="1">
      <c r="A49" s="447"/>
      <c r="B49" s="450"/>
      <c r="C49" s="450"/>
      <c r="D49" s="440"/>
      <c r="F49" s="448"/>
      <c r="G49" s="448"/>
      <c r="H49" s="448"/>
    </row>
    <row r="50" spans="1:4" ht="15" customHeight="1">
      <c r="A50" s="447"/>
      <c r="B50" s="447"/>
      <c r="C50" s="443"/>
      <c r="D50" s="440"/>
    </row>
    <row r="51" spans="1:4" ht="15" customHeight="1">
      <c r="A51" s="447"/>
      <c r="B51" s="447" t="s">
        <v>92</v>
      </c>
      <c r="C51" s="443"/>
      <c r="D51" s="440"/>
    </row>
    <row r="52" ht="7.5" customHeight="1"/>
    <row r="53" spans="1:8" ht="13.5" customHeight="1">
      <c r="A53" s="888"/>
      <c r="B53" s="888"/>
      <c r="C53" s="888"/>
      <c r="D53" s="888"/>
      <c r="E53" s="888"/>
      <c r="F53" s="888"/>
      <c r="G53" s="888"/>
      <c r="H53" s="888"/>
    </row>
    <row r="54" spans="1:8" ht="13.5" customHeight="1">
      <c r="A54" s="888"/>
      <c r="B54" s="888"/>
      <c r="C54" s="888"/>
      <c r="D54" s="888"/>
      <c r="E54" s="888"/>
      <c r="F54" s="888"/>
      <c r="G54" s="888"/>
      <c r="H54" s="888"/>
    </row>
    <row r="58" spans="4:15" ht="12.75">
      <c r="D58" s="451"/>
      <c r="E58" s="451"/>
      <c r="F58" s="451"/>
      <c r="G58" s="451"/>
      <c r="H58" s="451"/>
      <c r="O58" s="449"/>
    </row>
    <row r="59" spans="5:15" ht="12.75">
      <c r="E59" s="452" t="s">
        <v>160</v>
      </c>
      <c r="O59" s="449"/>
    </row>
  </sheetData>
  <sheetProtection/>
  <mergeCells count="1">
    <mergeCell ref="A53:H54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46"/>
  <sheetViews>
    <sheetView zoomScalePageLayoutView="0" workbookViewId="0" topLeftCell="A1">
      <selection activeCell="A17" sqref="A17:D28"/>
    </sheetView>
  </sheetViews>
  <sheetFormatPr defaultColWidth="9.00390625" defaultRowHeight="12.75"/>
  <cols>
    <col min="1" max="3" width="9.00390625" style="1" customWidth="1"/>
    <col min="4" max="4" width="12.125" style="35" customWidth="1"/>
    <col min="5" max="5" width="9.00390625" style="1" customWidth="1"/>
    <col min="6" max="6" width="13.25390625" style="1" customWidth="1"/>
    <col min="7" max="16384" width="9.00390625" style="1" customWidth="1"/>
  </cols>
  <sheetData>
    <row r="1" ht="18">
      <c r="A1" s="54" t="s">
        <v>378</v>
      </c>
    </row>
    <row r="2" ht="7.5" customHeight="1"/>
    <row r="3" spans="1:8" ht="12.75">
      <c r="A3" s="55" t="s">
        <v>252</v>
      </c>
      <c r="B3" s="56"/>
      <c r="C3" s="56"/>
      <c r="F3" s="55" t="s">
        <v>253</v>
      </c>
      <c r="G3" s="76"/>
      <c r="H3" s="76"/>
    </row>
    <row r="4" spans="1:8" ht="31.5" customHeight="1">
      <c r="A4" s="77" t="s">
        <v>453</v>
      </c>
      <c r="B4" s="78"/>
      <c r="C4" s="78"/>
      <c r="D4" s="101"/>
      <c r="F4" s="99" t="s">
        <v>454</v>
      </c>
      <c r="G4" s="100"/>
      <c r="H4" s="101"/>
    </row>
    <row r="5" spans="2:8" ht="9" customHeight="1">
      <c r="B5" s="56"/>
      <c r="C5" s="56"/>
      <c r="F5" s="56"/>
      <c r="G5" s="56"/>
      <c r="H5" s="56"/>
    </row>
    <row r="6" ht="12.75">
      <c r="A6" s="18" t="s">
        <v>254</v>
      </c>
    </row>
    <row r="7" spans="1:3" ht="12.75">
      <c r="A7" s="55" t="s">
        <v>255</v>
      </c>
      <c r="B7" s="56"/>
      <c r="C7" s="56"/>
    </row>
    <row r="8" spans="1:8" ht="10.5" customHeight="1">
      <c r="A8" s="57" t="s">
        <v>256</v>
      </c>
      <c r="B8" s="47"/>
      <c r="C8" s="58" t="s">
        <v>257</v>
      </c>
      <c r="D8" s="235" t="s">
        <v>258</v>
      </c>
      <c r="E8" s="59"/>
      <c r="F8" s="59" t="s">
        <v>259</v>
      </c>
      <c r="G8" s="59"/>
      <c r="H8" s="60"/>
    </row>
    <row r="9" spans="1:10" ht="15.75" customHeight="1">
      <c r="A9" s="61" t="s">
        <v>260</v>
      </c>
      <c r="B9" s="50"/>
      <c r="C9" s="43" t="s">
        <v>261</v>
      </c>
      <c r="D9" s="236" t="s">
        <v>262</v>
      </c>
      <c r="E9" s="62"/>
      <c r="F9" s="102">
        <v>737215102</v>
      </c>
      <c r="G9" s="103"/>
      <c r="H9" s="104"/>
      <c r="J9" s="95"/>
    </row>
    <row r="10" spans="1:3" ht="12.75">
      <c r="A10" s="55" t="s">
        <v>263</v>
      </c>
      <c r="B10" s="56"/>
      <c r="C10" s="56"/>
    </row>
    <row r="11" spans="1:8" ht="10.5" customHeight="1">
      <c r="A11" s="57" t="s">
        <v>264</v>
      </c>
      <c r="B11" s="47"/>
      <c r="C11" s="58" t="s">
        <v>265</v>
      </c>
      <c r="D11" s="235" t="s">
        <v>266</v>
      </c>
      <c r="E11" s="59"/>
      <c r="F11" s="59" t="s">
        <v>267</v>
      </c>
      <c r="G11" s="59"/>
      <c r="H11" s="60"/>
    </row>
    <row r="12" spans="1:8" ht="15.75" customHeight="1">
      <c r="A12" s="61" t="s">
        <v>268</v>
      </c>
      <c r="B12" s="50"/>
      <c r="C12" s="43" t="s">
        <v>269</v>
      </c>
      <c r="D12" s="236" t="s">
        <v>270</v>
      </c>
      <c r="E12" s="50"/>
      <c r="F12" s="102">
        <v>777123434</v>
      </c>
      <c r="G12" s="103"/>
      <c r="H12" s="104"/>
    </row>
    <row r="13" spans="5:8" ht="13.5" customHeight="1">
      <c r="E13" s="56"/>
      <c r="F13" s="56"/>
      <c r="G13" s="56"/>
      <c r="H13" s="56"/>
    </row>
    <row r="14" ht="12.75">
      <c r="A14" s="18" t="s">
        <v>271</v>
      </c>
    </row>
    <row r="15" spans="1:7" ht="12.75">
      <c r="A15" s="55"/>
      <c r="B15" s="55"/>
      <c r="C15" s="55"/>
      <c r="D15" s="237"/>
      <c r="E15" s="55"/>
      <c r="F15" s="55"/>
      <c r="G15" s="55"/>
    </row>
    <row r="16" spans="1:11" ht="12.75">
      <c r="A16" s="45" t="s">
        <v>272</v>
      </c>
      <c r="B16" s="23" t="s">
        <v>273</v>
      </c>
      <c r="C16" s="23" t="s">
        <v>274</v>
      </c>
      <c r="D16" s="63" t="s">
        <v>275</v>
      </c>
      <c r="E16" s="63"/>
      <c r="F16" s="63"/>
      <c r="G16" s="63"/>
      <c r="H16" s="64"/>
      <c r="I16" s="65"/>
      <c r="J16" s="65"/>
      <c r="K16" s="65"/>
    </row>
    <row r="17" spans="1:7" ht="15" customHeight="1">
      <c r="A17" s="97">
        <v>3</v>
      </c>
      <c r="B17" s="22" t="s">
        <v>276</v>
      </c>
      <c r="C17" s="22" t="s">
        <v>277</v>
      </c>
      <c r="D17" s="111">
        <v>790312</v>
      </c>
      <c r="E17" s="111"/>
      <c r="F17" s="111"/>
      <c r="G17" s="66"/>
    </row>
    <row r="18" spans="1:7" ht="15" customHeight="1">
      <c r="A18" s="21">
        <v>17</v>
      </c>
      <c r="B18" s="22" t="s">
        <v>278</v>
      </c>
      <c r="C18" s="22" t="s">
        <v>279</v>
      </c>
      <c r="D18" s="111">
        <v>800426</v>
      </c>
      <c r="E18" s="111"/>
      <c r="F18" s="111"/>
      <c r="G18" s="66"/>
    </row>
    <row r="19" spans="1:7" ht="15" customHeight="1">
      <c r="A19" s="21">
        <v>13</v>
      </c>
      <c r="B19" s="22" t="s">
        <v>280</v>
      </c>
      <c r="C19" s="22" t="s">
        <v>281</v>
      </c>
      <c r="D19" s="111">
        <v>810406</v>
      </c>
      <c r="E19" s="111"/>
      <c r="F19" s="111"/>
      <c r="G19" s="66"/>
    </row>
    <row r="20" spans="1:7" ht="15" customHeight="1">
      <c r="A20" s="21">
        <v>96</v>
      </c>
      <c r="B20" s="22" t="s">
        <v>282</v>
      </c>
      <c r="C20" s="22" t="s">
        <v>283</v>
      </c>
      <c r="D20" s="111">
        <v>730901</v>
      </c>
      <c r="E20" s="111"/>
      <c r="F20" s="111"/>
      <c r="G20" s="66"/>
    </row>
    <row r="21" spans="1:7" ht="15" customHeight="1">
      <c r="A21" s="21">
        <v>7</v>
      </c>
      <c r="B21" s="22" t="s">
        <v>284</v>
      </c>
      <c r="C21" s="22" t="s">
        <v>285</v>
      </c>
      <c r="D21" s="111">
        <v>681230</v>
      </c>
      <c r="E21" s="111"/>
      <c r="F21" s="111"/>
      <c r="G21" s="66"/>
    </row>
    <row r="22" spans="1:7" ht="15" customHeight="1">
      <c r="A22" s="21">
        <v>69</v>
      </c>
      <c r="B22" s="22" t="s">
        <v>287</v>
      </c>
      <c r="C22" s="22" t="s">
        <v>288</v>
      </c>
      <c r="D22" s="111">
        <v>810321</v>
      </c>
      <c r="E22" s="111"/>
      <c r="F22" s="111"/>
      <c r="G22" s="66"/>
    </row>
    <row r="23" spans="1:7" ht="15" customHeight="1">
      <c r="A23" s="21">
        <v>91</v>
      </c>
      <c r="B23" s="22" t="s">
        <v>290</v>
      </c>
      <c r="C23" s="22" t="s">
        <v>291</v>
      </c>
      <c r="D23" s="111">
        <v>911018</v>
      </c>
      <c r="E23" s="111"/>
      <c r="F23" s="111"/>
      <c r="G23" s="66"/>
    </row>
    <row r="24" spans="1:7" ht="15" customHeight="1">
      <c r="A24" s="63">
        <v>22</v>
      </c>
      <c r="B24" s="36" t="s">
        <v>294</v>
      </c>
      <c r="C24" s="36" t="s">
        <v>295</v>
      </c>
      <c r="D24" s="111">
        <v>770317</v>
      </c>
      <c r="E24" s="111"/>
      <c r="F24" s="111"/>
      <c r="G24" s="66"/>
    </row>
    <row r="25" spans="1:7" ht="15" customHeight="1">
      <c r="A25" s="21">
        <v>9</v>
      </c>
      <c r="B25" s="36" t="s">
        <v>354</v>
      </c>
      <c r="C25" s="36" t="s">
        <v>251</v>
      </c>
      <c r="D25" s="239">
        <v>810624</v>
      </c>
      <c r="E25" s="111"/>
      <c r="F25" s="111"/>
      <c r="G25" s="66"/>
    </row>
    <row r="26" spans="1:7" ht="15" customHeight="1">
      <c r="A26" s="21">
        <v>8</v>
      </c>
      <c r="B26" s="36" t="s">
        <v>610</v>
      </c>
      <c r="C26" s="36" t="s">
        <v>36</v>
      </c>
      <c r="D26" s="238"/>
      <c r="E26" s="111"/>
      <c r="F26" s="111"/>
      <c r="G26" s="66"/>
    </row>
    <row r="27" spans="1:7" ht="15" customHeight="1">
      <c r="A27" s="21"/>
      <c r="B27" s="36" t="s">
        <v>159</v>
      </c>
      <c r="C27" s="36" t="s">
        <v>133</v>
      </c>
      <c r="D27" s="238"/>
      <c r="E27" s="111"/>
      <c r="F27" s="111"/>
      <c r="G27" s="66"/>
    </row>
    <row r="28" spans="1:7" ht="15" customHeight="1">
      <c r="A28" s="21"/>
      <c r="B28" s="36"/>
      <c r="C28" s="36"/>
      <c r="D28" s="238"/>
      <c r="E28" s="111"/>
      <c r="F28" s="111"/>
      <c r="G28" s="66"/>
    </row>
    <row r="29" spans="1:7" ht="15" customHeight="1">
      <c r="A29" s="21"/>
      <c r="B29" s="36"/>
      <c r="C29" s="36"/>
      <c r="D29" s="238"/>
      <c r="E29" s="111"/>
      <c r="F29" s="111"/>
      <c r="G29" s="66"/>
    </row>
    <row r="30" spans="1:7" ht="15" customHeight="1">
      <c r="A30" s="21"/>
      <c r="B30" s="36"/>
      <c r="C30" s="36"/>
      <c r="D30" s="238"/>
      <c r="E30" s="111"/>
      <c r="F30" s="111"/>
      <c r="G30" s="66"/>
    </row>
    <row r="31" spans="1:7" ht="15" customHeight="1">
      <c r="A31" s="36"/>
      <c r="B31" s="36"/>
      <c r="C31" s="36"/>
      <c r="D31" s="238"/>
      <c r="E31" s="66"/>
      <c r="F31" s="66"/>
      <c r="G31" s="66"/>
    </row>
    <row r="32" ht="9.75" customHeight="1">
      <c r="D32" s="230"/>
    </row>
    <row r="33" spans="1:15" ht="12.75">
      <c r="A33" s="55" t="s">
        <v>296</v>
      </c>
      <c r="B33" s="56"/>
      <c r="C33" s="56"/>
      <c r="D33" s="230"/>
      <c r="O33" s="160"/>
    </row>
    <row r="34" spans="1:6" ht="13.5" thickBot="1">
      <c r="A34" s="45" t="s">
        <v>297</v>
      </c>
      <c r="B34" s="46" t="s">
        <v>298</v>
      </c>
      <c r="C34" s="23" t="s">
        <v>299</v>
      </c>
      <c r="D34" s="240" t="s">
        <v>300</v>
      </c>
      <c r="F34" s="71" t="s">
        <v>301</v>
      </c>
    </row>
    <row r="35" spans="1:8" ht="15" customHeight="1">
      <c r="A35" s="21"/>
      <c r="B35" s="22" t="s">
        <v>302</v>
      </c>
      <c r="C35" s="22" t="s">
        <v>303</v>
      </c>
      <c r="D35" s="238">
        <v>791420</v>
      </c>
      <c r="F35" s="105" t="s">
        <v>304</v>
      </c>
      <c r="G35" s="106"/>
      <c r="H35" s="107"/>
    </row>
    <row r="36" spans="1:8" ht="15" customHeight="1" thickBot="1">
      <c r="A36" s="29"/>
      <c r="B36" s="96" t="s">
        <v>305</v>
      </c>
      <c r="C36" s="96" t="s">
        <v>306</v>
      </c>
      <c r="D36" s="241">
        <v>800515</v>
      </c>
      <c r="F36" s="108"/>
      <c r="G36" s="109"/>
      <c r="H36" s="110"/>
    </row>
    <row r="37" spans="1:4" ht="15" customHeight="1">
      <c r="A37" s="29"/>
      <c r="B37" s="29"/>
      <c r="C37" s="36"/>
      <c r="D37" s="238"/>
    </row>
    <row r="38" spans="1:4" ht="15" customHeight="1">
      <c r="A38" s="29"/>
      <c r="B38" s="29"/>
      <c r="C38" s="36"/>
      <c r="D38" s="21"/>
    </row>
    <row r="39" ht="7.5" customHeight="1"/>
    <row r="40" spans="1:8" ht="13.5" customHeight="1">
      <c r="A40" s="75"/>
      <c r="B40" s="55"/>
      <c r="C40" s="55"/>
      <c r="D40" s="237"/>
      <c r="E40" s="55"/>
      <c r="F40" s="55"/>
      <c r="G40" s="55"/>
      <c r="H40" s="55"/>
    </row>
    <row r="41" spans="1:8" ht="13.5" customHeight="1">
      <c r="A41" s="55"/>
      <c r="B41" s="55"/>
      <c r="C41" s="55"/>
      <c r="D41" s="237"/>
      <c r="E41" s="55"/>
      <c r="F41" s="55"/>
      <c r="G41" s="55"/>
      <c r="H41" s="55"/>
    </row>
    <row r="45" spans="4:8" ht="12.75">
      <c r="D45" s="242"/>
      <c r="E45" s="53"/>
      <c r="F45" s="53"/>
      <c r="G45" s="53"/>
      <c r="H45" s="53"/>
    </row>
    <row r="46" ht="12.75">
      <c r="E46" s="98" t="s">
        <v>307</v>
      </c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zoomScalePageLayoutView="0" workbookViewId="0" topLeftCell="A1">
      <selection activeCell="B18" sqref="B18:E30"/>
    </sheetView>
  </sheetViews>
  <sheetFormatPr defaultColWidth="9.00390625" defaultRowHeight="12.75"/>
  <cols>
    <col min="1" max="1" width="9.00390625" style="147" customWidth="1"/>
    <col min="2" max="2" width="9.75390625" style="147" customWidth="1"/>
    <col min="3" max="4" width="9.00390625" style="147" customWidth="1"/>
    <col min="5" max="16384" width="9.00390625" style="147" customWidth="1"/>
  </cols>
  <sheetData>
    <row r="2" spans="2:9" ht="18">
      <c r="B2" s="145" t="s">
        <v>521</v>
      </c>
      <c r="C2" s="146"/>
      <c r="D2" s="146"/>
      <c r="E2" s="146"/>
      <c r="F2" s="146"/>
      <c r="G2" s="146"/>
      <c r="H2" s="146"/>
      <c r="I2" s="146"/>
    </row>
    <row r="3" spans="2:9" ht="12.75">
      <c r="B3" s="146"/>
      <c r="C3" s="146"/>
      <c r="D3" s="146"/>
      <c r="E3" s="146"/>
      <c r="F3" s="146"/>
      <c r="G3" s="146"/>
      <c r="H3" s="146"/>
      <c r="I3" s="146"/>
    </row>
    <row r="4" spans="2:9" ht="13.5" thickBot="1">
      <c r="B4" s="891" t="s">
        <v>58</v>
      </c>
      <c r="C4" s="892"/>
      <c r="D4" s="892"/>
      <c r="E4" s="892"/>
      <c r="F4" s="146"/>
      <c r="G4" s="891" t="s">
        <v>59</v>
      </c>
      <c r="H4" s="899"/>
      <c r="I4" s="899"/>
    </row>
    <row r="5" spans="2:9" ht="13.5" thickBot="1">
      <c r="B5" s="909" t="s">
        <v>522</v>
      </c>
      <c r="C5" s="910"/>
      <c r="D5" s="910"/>
      <c r="E5" s="911"/>
      <c r="F5" s="146"/>
      <c r="G5" s="909" t="s">
        <v>373</v>
      </c>
      <c r="H5" s="910"/>
      <c r="I5" s="911"/>
    </row>
    <row r="6" spans="2:9" ht="12.75">
      <c r="B6" s="146"/>
      <c r="C6" s="342"/>
      <c r="D6" s="342"/>
      <c r="E6" s="342"/>
      <c r="F6" s="146"/>
      <c r="G6" s="342"/>
      <c r="H6" s="342"/>
      <c r="I6" s="342"/>
    </row>
    <row r="7" spans="2:9" ht="12.75">
      <c r="B7" s="314" t="s">
        <v>62</v>
      </c>
      <c r="C7" s="146"/>
      <c r="D7" s="146"/>
      <c r="E7" s="146"/>
      <c r="F7" s="146"/>
      <c r="G7" s="146"/>
      <c r="H7" s="146"/>
      <c r="I7" s="146"/>
    </row>
    <row r="8" spans="2:9" ht="13.5" thickBot="1">
      <c r="B8" s="891" t="s">
        <v>63</v>
      </c>
      <c r="C8" s="892"/>
      <c r="D8" s="892"/>
      <c r="E8" s="892"/>
      <c r="F8" s="146"/>
      <c r="G8" s="146"/>
      <c r="H8" s="146"/>
      <c r="I8" s="146"/>
    </row>
    <row r="9" spans="2:9" ht="12.75">
      <c r="B9" s="893" t="s">
        <v>64</v>
      </c>
      <c r="C9" s="894"/>
      <c r="D9" s="343" t="s">
        <v>65</v>
      </c>
      <c r="E9" s="895" t="s">
        <v>66</v>
      </c>
      <c r="F9" s="895"/>
      <c r="G9" s="895" t="s">
        <v>67</v>
      </c>
      <c r="H9" s="895"/>
      <c r="I9" s="896"/>
    </row>
    <row r="10" spans="2:9" ht="13.5" thickBot="1">
      <c r="B10" s="897" t="s">
        <v>374</v>
      </c>
      <c r="C10" s="898"/>
      <c r="D10" s="374" t="s">
        <v>33</v>
      </c>
      <c r="E10" s="900" t="s">
        <v>375</v>
      </c>
      <c r="F10" s="898"/>
      <c r="G10" s="901">
        <v>775955750</v>
      </c>
      <c r="H10" s="898"/>
      <c r="I10" s="902"/>
    </row>
    <row r="11" spans="2:9" ht="13.5" thickBot="1">
      <c r="B11" s="891" t="s">
        <v>71</v>
      </c>
      <c r="C11" s="892"/>
      <c r="D11" s="892"/>
      <c r="E11" s="892"/>
      <c r="F11" s="146"/>
      <c r="G11" s="146"/>
      <c r="H11" s="146"/>
      <c r="I11" s="146"/>
    </row>
    <row r="12" spans="2:9" ht="12.75">
      <c r="B12" s="893" t="s">
        <v>64</v>
      </c>
      <c r="C12" s="894"/>
      <c r="D12" s="343" t="s">
        <v>65</v>
      </c>
      <c r="E12" s="895" t="s">
        <v>66</v>
      </c>
      <c r="F12" s="895"/>
      <c r="G12" s="895" t="s">
        <v>67</v>
      </c>
      <c r="H12" s="895"/>
      <c r="I12" s="896"/>
    </row>
    <row r="13" spans="2:9" ht="13.5" thickBot="1">
      <c r="B13" s="897" t="s">
        <v>345</v>
      </c>
      <c r="C13" s="898"/>
      <c r="D13" s="374" t="s">
        <v>49</v>
      </c>
      <c r="E13" s="900" t="s">
        <v>523</v>
      </c>
      <c r="F13" s="898"/>
      <c r="G13" s="901">
        <v>608821279</v>
      </c>
      <c r="H13" s="898"/>
      <c r="I13" s="902"/>
    </row>
    <row r="14" spans="2:9" ht="12.75">
      <c r="B14" s="146"/>
      <c r="C14" s="345"/>
      <c r="D14" s="345"/>
      <c r="E14" s="342"/>
      <c r="F14" s="342"/>
      <c r="G14" s="342"/>
      <c r="H14" s="342"/>
      <c r="I14" s="342"/>
    </row>
    <row r="15" spans="2:9" ht="12.75">
      <c r="B15" s="314" t="s">
        <v>80</v>
      </c>
      <c r="C15" s="146"/>
      <c r="D15" s="146"/>
      <c r="E15" s="146"/>
      <c r="F15" s="146"/>
      <c r="G15" s="146"/>
      <c r="H15" s="146"/>
      <c r="I15" s="146"/>
    </row>
    <row r="16" spans="2:9" ht="13.5" thickBot="1">
      <c r="B16" s="346"/>
      <c r="C16" s="346"/>
      <c r="D16" s="346"/>
      <c r="E16" s="346"/>
      <c r="F16" s="319"/>
      <c r="G16" s="319"/>
      <c r="H16" s="319"/>
      <c r="I16" s="146"/>
    </row>
    <row r="17" spans="2:9" ht="12.75">
      <c r="B17" s="363" t="s">
        <v>81</v>
      </c>
      <c r="C17" s="365" t="s">
        <v>64</v>
      </c>
      <c r="D17" s="365" t="s">
        <v>65</v>
      </c>
      <c r="E17" s="365" t="s">
        <v>313</v>
      </c>
      <c r="F17" s="912"/>
      <c r="G17" s="912"/>
      <c r="H17" s="913"/>
      <c r="I17" s="322"/>
    </row>
    <row r="18" spans="2:9" ht="12.75">
      <c r="B18" s="590">
        <v>66</v>
      </c>
      <c r="C18" s="487" t="s">
        <v>374</v>
      </c>
      <c r="D18" s="487" t="s">
        <v>33</v>
      </c>
      <c r="E18" s="487">
        <v>861018</v>
      </c>
      <c r="F18" s="353"/>
      <c r="G18" s="354"/>
      <c r="H18" s="355"/>
      <c r="I18" s="345"/>
    </row>
    <row r="19" spans="2:9" ht="12.75">
      <c r="B19" s="590">
        <v>9</v>
      </c>
      <c r="C19" s="487" t="s">
        <v>345</v>
      </c>
      <c r="D19" s="487" t="s">
        <v>49</v>
      </c>
      <c r="E19" s="487">
        <v>810514</v>
      </c>
      <c r="F19" s="354"/>
      <c r="G19" s="353"/>
      <c r="H19" s="355"/>
      <c r="I19" s="345"/>
    </row>
    <row r="20" spans="2:9" ht="12" customHeight="1">
      <c r="B20" s="590">
        <v>85</v>
      </c>
      <c r="C20" s="487" t="s">
        <v>345</v>
      </c>
      <c r="D20" s="487" t="s">
        <v>308</v>
      </c>
      <c r="E20" s="487">
        <v>853003</v>
      </c>
      <c r="F20" s="354"/>
      <c r="G20" s="353"/>
      <c r="H20" s="355"/>
      <c r="I20" s="345"/>
    </row>
    <row r="21" spans="2:9" ht="12.75">
      <c r="B21" s="590">
        <v>11</v>
      </c>
      <c r="C21" s="487" t="s">
        <v>243</v>
      </c>
      <c r="D21" s="487" t="s">
        <v>29</v>
      </c>
      <c r="E21" s="487">
        <v>751202</v>
      </c>
      <c r="F21" s="353"/>
      <c r="G21" s="354"/>
      <c r="H21" s="355"/>
      <c r="I21" s="345"/>
    </row>
    <row r="22" spans="2:9" ht="12.75">
      <c r="B22" s="590"/>
      <c r="C22" s="487" t="s">
        <v>240</v>
      </c>
      <c r="D22" s="487" t="s">
        <v>33</v>
      </c>
      <c r="E22" s="487">
        <v>910510</v>
      </c>
      <c r="F22" s="354"/>
      <c r="G22" s="353"/>
      <c r="H22" s="355"/>
      <c r="I22" s="345"/>
    </row>
    <row r="23" spans="2:9" ht="12.75">
      <c r="B23" s="590">
        <v>27</v>
      </c>
      <c r="C23" s="487" t="s">
        <v>240</v>
      </c>
      <c r="D23" s="487" t="s">
        <v>52</v>
      </c>
      <c r="E23" s="487">
        <v>771006</v>
      </c>
      <c r="F23" s="354"/>
      <c r="G23" s="353"/>
      <c r="H23" s="355"/>
      <c r="I23" s="345"/>
    </row>
    <row r="24" spans="2:9" ht="12.75">
      <c r="B24" s="590">
        <v>15</v>
      </c>
      <c r="C24" s="487" t="s">
        <v>344</v>
      </c>
      <c r="D24" s="487" t="s">
        <v>34</v>
      </c>
      <c r="E24" s="487">
        <v>751121</v>
      </c>
      <c r="F24" s="353"/>
      <c r="G24" s="354"/>
      <c r="H24" s="355"/>
      <c r="I24" s="345"/>
    </row>
    <row r="25" spans="2:9" ht="12.75">
      <c r="B25" s="590">
        <v>13</v>
      </c>
      <c r="C25" s="487" t="s">
        <v>343</v>
      </c>
      <c r="D25" s="487" t="s">
        <v>29</v>
      </c>
      <c r="E25" s="487">
        <v>780526</v>
      </c>
      <c r="F25" s="354"/>
      <c r="G25" s="353"/>
      <c r="H25" s="355"/>
      <c r="I25" s="345"/>
    </row>
    <row r="26" spans="2:9" ht="12.75">
      <c r="B26" s="590"/>
      <c r="C26" s="487" t="s">
        <v>243</v>
      </c>
      <c r="D26" s="487" t="s">
        <v>34</v>
      </c>
      <c r="E26" s="487">
        <v>780224</v>
      </c>
      <c r="F26" s="353"/>
      <c r="G26" s="354"/>
      <c r="H26" s="355"/>
      <c r="I26" s="345"/>
    </row>
    <row r="27" spans="2:9" ht="12.75">
      <c r="B27" s="590"/>
      <c r="C27" s="487" t="s">
        <v>245</v>
      </c>
      <c r="D27" s="487" t="s">
        <v>29</v>
      </c>
      <c r="E27" s="487">
        <v>720228</v>
      </c>
      <c r="F27" s="353"/>
      <c r="G27" s="354"/>
      <c r="H27" s="355"/>
      <c r="I27" s="345"/>
    </row>
    <row r="28" spans="2:9" ht="12.75">
      <c r="B28" s="590"/>
      <c r="C28" s="487" t="s">
        <v>376</v>
      </c>
      <c r="D28" s="487" t="s">
        <v>34</v>
      </c>
      <c r="E28" s="487">
        <v>790412</v>
      </c>
      <c r="F28" s="353"/>
      <c r="G28" s="354"/>
      <c r="H28" s="355"/>
      <c r="I28" s="345"/>
    </row>
    <row r="29" spans="2:9" ht="12.75">
      <c r="B29" s="590"/>
      <c r="C29" s="487" t="s">
        <v>346</v>
      </c>
      <c r="D29" s="487" t="s">
        <v>239</v>
      </c>
      <c r="E29" s="487">
        <v>830929</v>
      </c>
      <c r="F29" s="353"/>
      <c r="G29" s="354"/>
      <c r="H29" s="355"/>
      <c r="I29" s="345"/>
    </row>
    <row r="30" spans="2:9" ht="12.75">
      <c r="B30" s="590">
        <v>66</v>
      </c>
      <c r="C30" s="655" t="s">
        <v>244</v>
      </c>
      <c r="D30" s="655" t="s">
        <v>707</v>
      </c>
      <c r="E30" s="655">
        <v>820517</v>
      </c>
      <c r="F30" s="353"/>
      <c r="G30" s="354"/>
      <c r="H30" s="355"/>
      <c r="I30" s="345"/>
    </row>
    <row r="31" spans="2:9" ht="12.75">
      <c r="B31" s="356"/>
      <c r="C31" s="352"/>
      <c r="D31" s="352"/>
      <c r="E31" s="352"/>
      <c r="F31" s="353"/>
      <c r="G31" s="354"/>
      <c r="H31" s="355"/>
      <c r="I31" s="345"/>
    </row>
    <row r="32" spans="2:9" ht="12.75">
      <c r="B32" s="356"/>
      <c r="C32" s="352"/>
      <c r="D32" s="352"/>
      <c r="E32" s="352"/>
      <c r="F32" s="354"/>
      <c r="G32" s="353"/>
      <c r="H32" s="355"/>
      <c r="I32" s="345"/>
    </row>
    <row r="33" spans="2:9" ht="12.75">
      <c r="B33" s="356"/>
      <c r="C33" s="352"/>
      <c r="D33" s="352"/>
      <c r="E33" s="357"/>
      <c r="F33" s="353"/>
      <c r="G33" s="354"/>
      <c r="H33" s="355"/>
      <c r="I33" s="345"/>
    </row>
    <row r="34" spans="2:9" ht="12.75">
      <c r="B34" s="356"/>
      <c r="C34" s="352"/>
      <c r="D34" s="352"/>
      <c r="E34" s="352"/>
      <c r="F34" s="353"/>
      <c r="G34" s="354"/>
      <c r="H34" s="355"/>
      <c r="I34" s="345"/>
    </row>
    <row r="35" spans="2:9" ht="12.75">
      <c r="B35" s="356"/>
      <c r="C35" s="352"/>
      <c r="D35" s="352"/>
      <c r="E35" s="352"/>
      <c r="F35" s="353"/>
      <c r="G35" s="358"/>
      <c r="H35" s="355"/>
      <c r="I35" s="345"/>
    </row>
    <row r="36" spans="2:9" ht="12.75">
      <c r="B36" s="356"/>
      <c r="C36" s="352"/>
      <c r="D36" s="352"/>
      <c r="E36" s="352"/>
      <c r="F36" s="353"/>
      <c r="G36" s="353"/>
      <c r="H36" s="355"/>
      <c r="I36" s="345"/>
    </row>
    <row r="37" spans="2:9" ht="12.75">
      <c r="B37" s="356"/>
      <c r="C37" s="352"/>
      <c r="D37" s="352"/>
      <c r="E37" s="352"/>
      <c r="F37" s="353"/>
      <c r="G37" s="353"/>
      <c r="H37" s="355"/>
      <c r="I37" s="345"/>
    </row>
    <row r="38" spans="2:9" ht="12.75">
      <c r="B38" s="356"/>
      <c r="C38" s="352"/>
      <c r="D38" s="352"/>
      <c r="E38" s="352"/>
      <c r="F38" s="353"/>
      <c r="G38" s="353"/>
      <c r="H38" s="355"/>
      <c r="I38" s="345"/>
    </row>
    <row r="39" spans="2:9" ht="12.75">
      <c r="B39" s="356"/>
      <c r="C39" s="352"/>
      <c r="D39" s="352"/>
      <c r="E39" s="352"/>
      <c r="F39" s="353"/>
      <c r="G39" s="353"/>
      <c r="H39" s="355"/>
      <c r="I39" s="345"/>
    </row>
    <row r="40" spans="2:9" ht="12.75">
      <c r="B40" s="356"/>
      <c r="C40" s="352"/>
      <c r="D40" s="352"/>
      <c r="E40" s="352"/>
      <c r="F40" s="353"/>
      <c r="G40" s="353"/>
      <c r="H40" s="355"/>
      <c r="I40" s="345"/>
    </row>
    <row r="41" spans="2:9" ht="12.75">
      <c r="B41" s="356"/>
      <c r="C41" s="352"/>
      <c r="D41" s="352"/>
      <c r="E41" s="352"/>
      <c r="F41" s="353"/>
      <c r="G41" s="353"/>
      <c r="H41" s="355"/>
      <c r="I41" s="345"/>
    </row>
    <row r="42" spans="2:9" ht="13.5" thickBot="1">
      <c r="B42" s="359"/>
      <c r="C42" s="360"/>
      <c r="D42" s="360"/>
      <c r="E42" s="360"/>
      <c r="F42" s="361"/>
      <c r="G42" s="361"/>
      <c r="H42" s="362"/>
      <c r="I42" s="345"/>
    </row>
    <row r="43" spans="2:9" ht="12.75">
      <c r="B43" s="146"/>
      <c r="C43" s="146"/>
      <c r="D43" s="146"/>
      <c r="E43" s="146"/>
      <c r="F43" s="146"/>
      <c r="G43" s="146"/>
      <c r="H43" s="146"/>
      <c r="I43" s="146"/>
    </row>
    <row r="44" spans="2:9" ht="13.5" thickBot="1">
      <c r="B44" s="891" t="s">
        <v>85</v>
      </c>
      <c r="C44" s="892"/>
      <c r="D44" s="892"/>
      <c r="E44" s="892"/>
      <c r="F44" s="146"/>
      <c r="G44" s="146"/>
      <c r="H44" s="146"/>
      <c r="I44" s="146"/>
    </row>
    <row r="45" spans="2:9" ht="13.5" thickBot="1">
      <c r="B45" s="363" t="s">
        <v>81</v>
      </c>
      <c r="C45" s="364" t="s">
        <v>64</v>
      </c>
      <c r="D45" s="365" t="s">
        <v>65</v>
      </c>
      <c r="E45" s="366" t="s">
        <v>317</v>
      </c>
      <c r="F45" s="146"/>
      <c r="G45" s="335" t="s">
        <v>90</v>
      </c>
      <c r="H45" s="146"/>
      <c r="I45" s="146"/>
    </row>
    <row r="46" spans="2:9" ht="12.75">
      <c r="B46" s="370"/>
      <c r="C46" s="368" t="s">
        <v>464</v>
      </c>
      <c r="D46" s="352" t="s">
        <v>26</v>
      </c>
      <c r="E46" s="369">
        <v>930612</v>
      </c>
      <c r="F46" s="146"/>
      <c r="G46" s="903" t="s">
        <v>377</v>
      </c>
      <c r="H46" s="904"/>
      <c r="I46" s="905"/>
    </row>
    <row r="47" spans="2:9" ht="13.5" thickBot="1">
      <c r="B47" s="370"/>
      <c r="C47" s="368" t="s">
        <v>486</v>
      </c>
      <c r="D47" s="352" t="s">
        <v>42</v>
      </c>
      <c r="E47" s="369">
        <v>881029</v>
      </c>
      <c r="F47" s="146"/>
      <c r="G47" s="906"/>
      <c r="H47" s="907"/>
      <c r="I47" s="908"/>
    </row>
    <row r="48" spans="2:9" ht="12.75">
      <c r="B48" s="370"/>
      <c r="C48" s="368"/>
      <c r="D48" s="352"/>
      <c r="E48" s="369"/>
      <c r="F48" s="146"/>
      <c r="G48" s="146"/>
      <c r="H48" s="146"/>
      <c r="I48" s="146"/>
    </row>
    <row r="49" spans="2:9" ht="13.5" thickBot="1">
      <c r="B49" s="371"/>
      <c r="C49" s="372"/>
      <c r="D49" s="360"/>
      <c r="E49" s="373"/>
      <c r="F49" s="146"/>
      <c r="G49" s="146"/>
      <c r="H49" s="146"/>
      <c r="I49" s="146"/>
    </row>
    <row r="50" spans="2:9" ht="12.75">
      <c r="B50" s="146"/>
      <c r="C50" s="146"/>
      <c r="D50" s="146"/>
      <c r="E50" s="146"/>
      <c r="F50" s="146"/>
      <c r="G50" s="146"/>
      <c r="H50" s="146"/>
      <c r="I50" s="146"/>
    </row>
    <row r="51" spans="2:9" ht="12.75">
      <c r="B51" s="889" t="s">
        <v>92</v>
      </c>
      <c r="C51" s="890"/>
      <c r="D51" s="890"/>
      <c r="E51" s="890"/>
      <c r="F51" s="890"/>
      <c r="G51" s="890"/>
      <c r="H51" s="890"/>
      <c r="I51" s="890"/>
    </row>
    <row r="52" spans="2:9" ht="12.75">
      <c r="B52" s="890"/>
      <c r="C52" s="890"/>
      <c r="D52" s="890"/>
      <c r="E52" s="890"/>
      <c r="F52" s="890"/>
      <c r="G52" s="890"/>
      <c r="H52" s="890"/>
      <c r="I52" s="890"/>
    </row>
  </sheetData>
  <sheetProtection/>
  <mergeCells count="22">
    <mergeCell ref="B9:C9"/>
    <mergeCell ref="G13:I13"/>
    <mergeCell ref="B4:E4"/>
    <mergeCell ref="G4:I4"/>
    <mergeCell ref="B10:C10"/>
    <mergeCell ref="E10:F10"/>
    <mergeCell ref="G10:I10"/>
    <mergeCell ref="B8:E8"/>
    <mergeCell ref="E9:F9"/>
    <mergeCell ref="B5:E5"/>
    <mergeCell ref="G5:I5"/>
    <mergeCell ref="G9:I9"/>
    <mergeCell ref="B51:I52"/>
    <mergeCell ref="B11:E11"/>
    <mergeCell ref="B12:C12"/>
    <mergeCell ref="E12:F12"/>
    <mergeCell ref="G12:I12"/>
    <mergeCell ref="B13:C13"/>
    <mergeCell ref="G46:I47"/>
    <mergeCell ref="E13:F13"/>
    <mergeCell ref="B44:E44"/>
    <mergeCell ref="F17:H17"/>
  </mergeCells>
  <hyperlinks>
    <hyperlink ref="E10" r:id="rId1" display="Tramartin@seznam.cz"/>
    <hyperlink ref="E13" r:id="rId2" display="Jaravan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2:L52"/>
  <sheetViews>
    <sheetView zoomScalePageLayoutView="0" workbookViewId="0" topLeftCell="A13">
      <selection activeCell="E28" sqref="E28:E32"/>
    </sheetView>
  </sheetViews>
  <sheetFormatPr defaultColWidth="9.00390625" defaultRowHeight="12.75"/>
  <cols>
    <col min="1" max="1" width="6.625" style="147" customWidth="1"/>
    <col min="2" max="2" width="22.25390625" style="147" customWidth="1"/>
    <col min="3" max="3" width="12.125" style="147" customWidth="1"/>
    <col min="4" max="4" width="11.75390625" style="147" customWidth="1"/>
    <col min="5" max="5" width="8.75390625" style="147" customWidth="1"/>
    <col min="6" max="7" width="4.75390625" style="147" customWidth="1"/>
    <col min="8" max="8" width="11.75390625" style="147" customWidth="1"/>
    <col min="9" max="9" width="7.125" style="147" customWidth="1"/>
    <col min="10" max="10" width="28.00390625" style="147" customWidth="1"/>
    <col min="11" max="11" width="24.875" style="147" customWidth="1"/>
    <col min="12" max="12" width="10.00390625" style="147" bestFit="1" customWidth="1"/>
    <col min="13" max="16384" width="9.00390625" style="147" customWidth="1"/>
  </cols>
  <sheetData>
    <row r="2" spans="2:9" ht="7.5" customHeight="1">
      <c r="B2" s="145"/>
      <c r="C2" s="146"/>
      <c r="D2" s="146"/>
      <c r="E2" s="146"/>
      <c r="F2" s="146"/>
      <c r="G2" s="146"/>
      <c r="H2" s="146"/>
      <c r="I2" s="146"/>
    </row>
    <row r="3" spans="2:9" ht="12.75">
      <c r="B3" s="146"/>
      <c r="C3" s="146"/>
      <c r="D3" s="146"/>
      <c r="E3" s="146"/>
      <c r="F3" s="146"/>
      <c r="G3" s="146"/>
      <c r="H3" s="146"/>
      <c r="I3" s="146"/>
    </row>
    <row r="4" spans="2:9" ht="31.5" customHeight="1" thickBot="1">
      <c r="B4" s="891" t="s">
        <v>58</v>
      </c>
      <c r="C4" s="892"/>
      <c r="D4" s="892"/>
      <c r="E4" s="892"/>
      <c r="F4" s="146"/>
      <c r="G4" s="891" t="s">
        <v>59</v>
      </c>
      <c r="H4" s="899"/>
      <c r="I4" s="899"/>
    </row>
    <row r="5" spans="2:9" ht="9" customHeight="1" thickBot="1">
      <c r="B5" s="919" t="s">
        <v>509</v>
      </c>
      <c r="C5" s="920"/>
      <c r="D5" s="920"/>
      <c r="E5" s="921"/>
      <c r="F5" s="146"/>
      <c r="G5" s="919" t="s">
        <v>490</v>
      </c>
      <c r="H5" s="920"/>
      <c r="I5" s="921"/>
    </row>
    <row r="6" spans="2:9" ht="12.75">
      <c r="B6" s="146"/>
      <c r="C6" s="342"/>
      <c r="D6" s="342"/>
      <c r="E6" s="342"/>
      <c r="F6" s="146"/>
      <c r="G6" s="342"/>
      <c r="H6" s="342"/>
      <c r="I6" s="342"/>
    </row>
    <row r="7" spans="2:9" ht="12.75">
      <c r="B7" s="314" t="s">
        <v>62</v>
      </c>
      <c r="C7" s="146"/>
      <c r="D7" s="146"/>
      <c r="E7" s="146"/>
      <c r="F7" s="146"/>
      <c r="G7" s="146"/>
      <c r="H7" s="146"/>
      <c r="I7" s="146"/>
    </row>
    <row r="8" spans="2:9" ht="10.5" customHeight="1" thickBot="1">
      <c r="B8" s="891" t="s">
        <v>63</v>
      </c>
      <c r="C8" s="892"/>
      <c r="D8" s="892"/>
      <c r="E8" s="892"/>
      <c r="F8" s="146"/>
      <c r="G8" s="146"/>
      <c r="H8" s="146"/>
      <c r="I8" s="146"/>
    </row>
    <row r="9" spans="2:9" ht="15.75" customHeight="1">
      <c r="B9" s="893" t="s">
        <v>64</v>
      </c>
      <c r="C9" s="894"/>
      <c r="D9" s="343" t="s">
        <v>65</v>
      </c>
      <c r="E9" s="895" t="s">
        <v>66</v>
      </c>
      <c r="F9" s="895"/>
      <c r="G9" s="895" t="s">
        <v>67</v>
      </c>
      <c r="H9" s="895"/>
      <c r="I9" s="896"/>
    </row>
    <row r="10" spans="2:9" ht="13.5" thickBot="1">
      <c r="B10" s="914" t="s">
        <v>241</v>
      </c>
      <c r="C10" s="898"/>
      <c r="D10" s="344" t="s">
        <v>246</v>
      </c>
      <c r="E10" s="900" t="s">
        <v>407</v>
      </c>
      <c r="F10" s="898"/>
      <c r="G10" s="901">
        <v>777171656</v>
      </c>
      <c r="H10" s="898"/>
      <c r="I10" s="902"/>
    </row>
    <row r="11" spans="2:9" ht="10.5" customHeight="1" thickBot="1">
      <c r="B11" s="891" t="s">
        <v>71</v>
      </c>
      <c r="C11" s="892"/>
      <c r="D11" s="892"/>
      <c r="E11" s="892"/>
      <c r="F11" s="146"/>
      <c r="G11" s="146"/>
      <c r="H11" s="146"/>
      <c r="I11" s="146"/>
    </row>
    <row r="12" spans="2:9" ht="15.75" customHeight="1">
      <c r="B12" s="893" t="s">
        <v>64</v>
      </c>
      <c r="C12" s="894"/>
      <c r="D12" s="343" t="s">
        <v>65</v>
      </c>
      <c r="E12" s="895" t="s">
        <v>66</v>
      </c>
      <c r="F12" s="895"/>
      <c r="G12" s="895" t="s">
        <v>67</v>
      </c>
      <c r="H12" s="895"/>
      <c r="I12" s="896"/>
    </row>
    <row r="13" spans="2:9" ht="13.5" customHeight="1" thickBot="1">
      <c r="B13" s="914" t="s">
        <v>348</v>
      </c>
      <c r="C13" s="898"/>
      <c r="D13" s="344" t="s">
        <v>25</v>
      </c>
      <c r="E13" s="915" t="s">
        <v>510</v>
      </c>
      <c r="F13" s="898"/>
      <c r="G13" s="901">
        <v>602767439</v>
      </c>
      <c r="H13" s="898"/>
      <c r="I13" s="902"/>
    </row>
    <row r="14" spans="2:9" ht="12.75">
      <c r="B14" s="146"/>
      <c r="C14" s="345"/>
      <c r="D14" s="345"/>
      <c r="E14" s="342"/>
      <c r="F14" s="342"/>
      <c r="G14" s="342"/>
      <c r="H14" s="342"/>
      <c r="I14" s="342"/>
    </row>
    <row r="15" spans="2:9" ht="12.75">
      <c r="B15" s="314" t="s">
        <v>80</v>
      </c>
      <c r="C15" s="146"/>
      <c r="D15" s="146"/>
      <c r="E15" s="146"/>
      <c r="F15" s="146"/>
      <c r="G15" s="146"/>
      <c r="H15" s="146"/>
      <c r="I15" s="146"/>
    </row>
    <row r="16" spans="2:9" ht="13.5" thickBot="1">
      <c r="B16" s="346"/>
      <c r="C16" s="346"/>
      <c r="D16" s="346"/>
      <c r="E16" s="346"/>
      <c r="F16" s="319"/>
      <c r="G16" s="319"/>
      <c r="H16" s="319"/>
      <c r="I16" s="146"/>
    </row>
    <row r="17" spans="2:12" s="347" customFormat="1" ht="15" customHeight="1">
      <c r="B17" s="348" t="s">
        <v>81</v>
      </c>
      <c r="C17" s="349" t="s">
        <v>64</v>
      </c>
      <c r="D17" s="349" t="s">
        <v>65</v>
      </c>
      <c r="E17" s="349" t="s">
        <v>313</v>
      </c>
      <c r="F17" s="917"/>
      <c r="G17" s="917"/>
      <c r="H17" s="918"/>
      <c r="I17" s="350"/>
      <c r="L17" s="351"/>
    </row>
    <row r="18" spans="2:9" ht="15" customHeight="1">
      <c r="B18" s="581">
        <v>85</v>
      </c>
      <c r="C18" s="487" t="s">
        <v>371</v>
      </c>
      <c r="D18" s="487" t="s">
        <v>24</v>
      </c>
      <c r="E18" s="582">
        <v>821202</v>
      </c>
      <c r="F18" s="353"/>
      <c r="G18" s="354"/>
      <c r="H18" s="355"/>
      <c r="I18" s="345"/>
    </row>
    <row r="19" spans="2:9" ht="15" customHeight="1">
      <c r="B19" s="581">
        <v>73</v>
      </c>
      <c r="C19" s="487" t="s">
        <v>511</v>
      </c>
      <c r="D19" s="487" t="s">
        <v>150</v>
      </c>
      <c r="E19" s="582">
        <v>731210</v>
      </c>
      <c r="F19" s="354"/>
      <c r="G19" s="353"/>
      <c r="H19" s="355"/>
      <c r="I19" s="345"/>
    </row>
    <row r="20" spans="2:9" ht="15" customHeight="1">
      <c r="B20" s="581">
        <v>22</v>
      </c>
      <c r="C20" s="487" t="s">
        <v>512</v>
      </c>
      <c r="D20" s="487" t="s">
        <v>292</v>
      </c>
      <c r="E20" s="582">
        <v>800824</v>
      </c>
      <c r="F20" s="354"/>
      <c r="G20" s="353"/>
      <c r="H20" s="355"/>
      <c r="I20" s="345"/>
    </row>
    <row r="21" spans="2:9" ht="15" customHeight="1">
      <c r="B21" s="581">
        <v>37</v>
      </c>
      <c r="C21" s="487" t="s">
        <v>348</v>
      </c>
      <c r="D21" s="487" t="s">
        <v>292</v>
      </c>
      <c r="E21" s="582">
        <v>831027</v>
      </c>
      <c r="F21" s="353"/>
      <c r="G21" s="354"/>
      <c r="H21" s="355"/>
      <c r="I21" s="345"/>
    </row>
    <row r="22" spans="2:9" ht="15" customHeight="1">
      <c r="B22" s="581">
        <v>10</v>
      </c>
      <c r="C22" s="487" t="s">
        <v>348</v>
      </c>
      <c r="D22" s="487" t="s">
        <v>25</v>
      </c>
      <c r="E22" s="582">
        <v>611004</v>
      </c>
      <c r="F22" s="354"/>
      <c r="G22" s="353"/>
      <c r="H22" s="355"/>
      <c r="I22" s="345"/>
    </row>
    <row r="23" spans="2:9" ht="15" customHeight="1">
      <c r="B23" s="581">
        <v>66</v>
      </c>
      <c r="C23" s="487" t="s">
        <v>491</v>
      </c>
      <c r="D23" s="487" t="s">
        <v>489</v>
      </c>
      <c r="E23" s="582">
        <v>821210</v>
      </c>
      <c r="F23" s="354"/>
      <c r="G23" s="353"/>
      <c r="H23" s="355"/>
      <c r="I23" s="345"/>
    </row>
    <row r="24" spans="2:9" ht="15" customHeight="1">
      <c r="B24" s="581">
        <v>62</v>
      </c>
      <c r="C24" s="487" t="s">
        <v>241</v>
      </c>
      <c r="D24" s="487" t="s">
        <v>246</v>
      </c>
      <c r="E24" s="582">
        <v>621203</v>
      </c>
      <c r="F24" s="353"/>
      <c r="G24" s="354"/>
      <c r="H24" s="355"/>
      <c r="I24" s="345"/>
    </row>
    <row r="25" spans="2:9" ht="15" customHeight="1">
      <c r="B25" s="581">
        <v>33</v>
      </c>
      <c r="C25" s="487" t="s">
        <v>513</v>
      </c>
      <c r="D25" s="487" t="s">
        <v>24</v>
      </c>
      <c r="E25" s="582">
        <v>910331</v>
      </c>
      <c r="F25" s="354"/>
      <c r="G25" s="353"/>
      <c r="H25" s="355"/>
      <c r="I25" s="345"/>
    </row>
    <row r="26" spans="2:9" ht="15" customHeight="1">
      <c r="B26" s="663"/>
      <c r="C26" s="650" t="s">
        <v>700</v>
      </c>
      <c r="D26" s="650" t="s">
        <v>701</v>
      </c>
      <c r="E26" s="650">
        <v>610422</v>
      </c>
      <c r="F26" s="353"/>
      <c r="G26" s="354"/>
      <c r="H26" s="355"/>
      <c r="I26" s="345"/>
    </row>
    <row r="27" spans="2:9" ht="15" customHeight="1">
      <c r="B27" s="590">
        <v>85</v>
      </c>
      <c r="C27" s="487" t="s">
        <v>700</v>
      </c>
      <c r="D27" s="487" t="s">
        <v>26</v>
      </c>
      <c r="E27" s="487">
        <v>950306</v>
      </c>
      <c r="F27" s="353"/>
      <c r="G27" s="354"/>
      <c r="H27" s="355"/>
      <c r="I27" s="345"/>
    </row>
    <row r="28" spans="2:9" ht="15" customHeight="1">
      <c r="B28" s="590"/>
      <c r="C28" s="487" t="s">
        <v>717</v>
      </c>
      <c r="D28" s="487" t="s">
        <v>31</v>
      </c>
      <c r="E28" s="487">
        <v>791007</v>
      </c>
      <c r="F28" s="353"/>
      <c r="G28" s="354"/>
      <c r="H28" s="355"/>
      <c r="I28" s="345"/>
    </row>
    <row r="29" spans="2:9" ht="15" customHeight="1">
      <c r="B29" s="652">
        <v>15</v>
      </c>
      <c r="C29" s="487" t="s">
        <v>403</v>
      </c>
      <c r="D29" s="487" t="s">
        <v>52</v>
      </c>
      <c r="E29" s="487">
        <v>840606</v>
      </c>
      <c r="F29" s="353"/>
      <c r="G29" s="354"/>
      <c r="H29" s="355"/>
      <c r="I29" s="345"/>
    </row>
    <row r="30" spans="2:9" ht="15" customHeight="1">
      <c r="B30" s="590"/>
      <c r="C30" s="655" t="s">
        <v>772</v>
      </c>
      <c r="D30" s="655" t="s">
        <v>25</v>
      </c>
      <c r="E30" s="591">
        <v>781108</v>
      </c>
      <c r="F30" s="353"/>
      <c r="G30" s="354"/>
      <c r="H30" s="355"/>
      <c r="I30" s="345"/>
    </row>
    <row r="31" spans="2:9" ht="15" customHeight="1">
      <c r="B31" s="590"/>
      <c r="C31" s="674" t="s">
        <v>241</v>
      </c>
      <c r="D31" s="460" t="s">
        <v>50</v>
      </c>
      <c r="E31" s="487">
        <v>680305</v>
      </c>
      <c r="F31" s="353"/>
      <c r="G31" s="354"/>
      <c r="H31" s="355"/>
      <c r="I31" s="345"/>
    </row>
    <row r="32" spans="2:9" ht="15" customHeight="1">
      <c r="B32" s="590"/>
      <c r="C32" s="96" t="s">
        <v>351</v>
      </c>
      <c r="D32" s="96" t="s">
        <v>50</v>
      </c>
      <c r="E32" s="487">
        <v>670129</v>
      </c>
      <c r="F32" s="354"/>
      <c r="G32" s="353"/>
      <c r="H32" s="355"/>
      <c r="I32" s="345"/>
    </row>
    <row r="33" spans="2:9" ht="15" customHeight="1">
      <c r="B33" s="590"/>
      <c r="C33" s="493" t="s">
        <v>833</v>
      </c>
      <c r="D33" s="493" t="s">
        <v>26</v>
      </c>
      <c r="E33" s="591">
        <v>690622</v>
      </c>
      <c r="F33" s="353"/>
      <c r="G33" s="354"/>
      <c r="H33" s="355"/>
      <c r="I33" s="345"/>
    </row>
    <row r="34" spans="2:9" ht="15" customHeight="1">
      <c r="B34" s="356"/>
      <c r="C34" s="352"/>
      <c r="D34" s="352"/>
      <c r="E34" s="352"/>
      <c r="F34" s="353"/>
      <c r="G34" s="354"/>
      <c r="H34" s="355"/>
      <c r="I34" s="345"/>
    </row>
    <row r="35" spans="2:9" ht="15" customHeight="1">
      <c r="B35" s="356"/>
      <c r="C35" s="352"/>
      <c r="D35" s="352"/>
      <c r="E35" s="352"/>
      <c r="F35" s="353"/>
      <c r="G35" s="358"/>
      <c r="H35" s="355"/>
      <c r="I35" s="345"/>
    </row>
    <row r="36" spans="2:9" ht="15" customHeight="1">
      <c r="B36" s="356"/>
      <c r="C36" s="352"/>
      <c r="D36" s="352"/>
      <c r="E36" s="352"/>
      <c r="F36" s="353"/>
      <c r="G36" s="353"/>
      <c r="H36" s="355"/>
      <c r="I36" s="345"/>
    </row>
    <row r="37" spans="2:9" ht="9.75" customHeight="1">
      <c r="B37" s="356"/>
      <c r="C37" s="352"/>
      <c r="D37" s="352"/>
      <c r="E37" s="352"/>
      <c r="F37" s="353"/>
      <c r="G37" s="353"/>
      <c r="H37" s="355"/>
      <c r="I37" s="345"/>
    </row>
    <row r="38" spans="2:9" ht="12.75">
      <c r="B38" s="356"/>
      <c r="C38" s="352"/>
      <c r="D38" s="352"/>
      <c r="E38" s="352"/>
      <c r="F38" s="353"/>
      <c r="G38" s="353"/>
      <c r="H38" s="355"/>
      <c r="I38" s="345"/>
    </row>
    <row r="39" spans="2:9" ht="12.75">
      <c r="B39" s="356"/>
      <c r="C39" s="352"/>
      <c r="D39" s="352"/>
      <c r="E39" s="352"/>
      <c r="F39" s="353"/>
      <c r="G39" s="353"/>
      <c r="H39" s="355"/>
      <c r="I39" s="345"/>
    </row>
    <row r="40" spans="2:9" ht="15" customHeight="1">
      <c r="B40" s="356"/>
      <c r="C40" s="352"/>
      <c r="D40" s="352"/>
      <c r="E40" s="352"/>
      <c r="F40" s="353"/>
      <c r="G40" s="353"/>
      <c r="H40" s="355"/>
      <c r="I40" s="345"/>
    </row>
    <row r="41" spans="2:9" ht="15" customHeight="1">
      <c r="B41" s="356"/>
      <c r="C41" s="352"/>
      <c r="D41" s="352"/>
      <c r="E41" s="352"/>
      <c r="F41" s="353"/>
      <c r="G41" s="353"/>
      <c r="H41" s="355"/>
      <c r="I41" s="345"/>
    </row>
    <row r="42" spans="2:9" ht="15" customHeight="1" thickBot="1">
      <c r="B42" s="359"/>
      <c r="C42" s="360"/>
      <c r="D42" s="360"/>
      <c r="E42" s="360"/>
      <c r="F42" s="361"/>
      <c r="G42" s="361"/>
      <c r="H42" s="362"/>
      <c r="I42" s="345"/>
    </row>
    <row r="43" spans="2:9" ht="15" customHeight="1">
      <c r="B43" s="146"/>
      <c r="C43" s="146"/>
      <c r="D43" s="146"/>
      <c r="E43" s="146"/>
      <c r="F43" s="146"/>
      <c r="G43" s="146"/>
      <c r="H43" s="146"/>
      <c r="I43" s="146"/>
    </row>
    <row r="44" spans="2:9" ht="7.5" customHeight="1" thickBot="1">
      <c r="B44" s="891" t="s">
        <v>85</v>
      </c>
      <c r="C44" s="892"/>
      <c r="D44" s="892"/>
      <c r="E44" s="892"/>
      <c r="F44" s="146"/>
      <c r="G44" s="146"/>
      <c r="H44" s="146"/>
      <c r="I44" s="146"/>
    </row>
    <row r="45" spans="2:9" ht="13.5" customHeight="1" thickBot="1">
      <c r="B45" s="363" t="s">
        <v>81</v>
      </c>
      <c r="C45" s="364" t="s">
        <v>64</v>
      </c>
      <c r="D45" s="365" t="s">
        <v>65</v>
      </c>
      <c r="E45" s="366" t="s">
        <v>317</v>
      </c>
      <c r="F45" s="146"/>
      <c r="G45" s="335" t="s">
        <v>90</v>
      </c>
      <c r="H45" s="146"/>
      <c r="I45" s="146"/>
    </row>
    <row r="46" spans="2:9" ht="13.5" customHeight="1">
      <c r="B46" s="367">
        <v>31</v>
      </c>
      <c r="C46" s="368" t="s">
        <v>384</v>
      </c>
      <c r="D46" s="352" t="s">
        <v>46</v>
      </c>
      <c r="E46" s="369">
        <v>911106</v>
      </c>
      <c r="F46" s="146"/>
      <c r="G46" s="916" t="s">
        <v>514</v>
      </c>
      <c r="H46" s="904"/>
      <c r="I46" s="905"/>
    </row>
    <row r="47" spans="2:9" ht="13.5" thickBot="1">
      <c r="B47" s="367">
        <v>1</v>
      </c>
      <c r="C47" s="368" t="s">
        <v>363</v>
      </c>
      <c r="D47" s="352" t="s">
        <v>31</v>
      </c>
      <c r="E47" s="369">
        <v>650416</v>
      </c>
      <c r="F47" s="146"/>
      <c r="G47" s="906"/>
      <c r="H47" s="907"/>
      <c r="I47" s="908"/>
    </row>
    <row r="48" spans="2:9" ht="12.75">
      <c r="B48" s="370"/>
      <c r="C48" s="368"/>
      <c r="D48" s="352"/>
      <c r="E48" s="369"/>
      <c r="F48" s="146"/>
      <c r="G48" s="146"/>
      <c r="H48" s="146"/>
      <c r="I48" s="146"/>
    </row>
    <row r="49" spans="2:9" ht="13.5" thickBot="1">
      <c r="B49" s="371"/>
      <c r="C49" s="372"/>
      <c r="D49" s="360"/>
      <c r="E49" s="373"/>
      <c r="F49" s="146"/>
      <c r="G49" s="146"/>
      <c r="H49" s="146"/>
      <c r="I49" s="146"/>
    </row>
    <row r="50" spans="2:9" ht="12.75">
      <c r="B50" s="146"/>
      <c r="C50" s="146"/>
      <c r="D50" s="146"/>
      <c r="E50" s="146"/>
      <c r="F50" s="146"/>
      <c r="G50" s="146"/>
      <c r="H50" s="146"/>
      <c r="I50" s="146"/>
    </row>
    <row r="51" spans="2:9" ht="12.75">
      <c r="B51" s="889" t="s">
        <v>92</v>
      </c>
      <c r="C51" s="890"/>
      <c r="D51" s="890"/>
      <c r="E51" s="890"/>
      <c r="F51" s="890"/>
      <c r="G51" s="890"/>
      <c r="H51" s="890"/>
      <c r="I51" s="890"/>
    </row>
    <row r="52" spans="2:9" ht="12.75">
      <c r="B52" s="890"/>
      <c r="C52" s="890"/>
      <c r="D52" s="890"/>
      <c r="E52" s="890"/>
      <c r="F52" s="890"/>
      <c r="G52" s="890"/>
      <c r="H52" s="890"/>
      <c r="I52" s="890"/>
    </row>
  </sheetData>
  <sheetProtection/>
  <mergeCells count="22">
    <mergeCell ref="B44:E44"/>
    <mergeCell ref="B4:E4"/>
    <mergeCell ref="G4:I4"/>
    <mergeCell ref="B5:E5"/>
    <mergeCell ref="G5:I5"/>
    <mergeCell ref="B8:E8"/>
    <mergeCell ref="B9:C9"/>
    <mergeCell ref="E9:F9"/>
    <mergeCell ref="G9:I9"/>
    <mergeCell ref="B10:C10"/>
    <mergeCell ref="E10:F10"/>
    <mergeCell ref="G10:I10"/>
    <mergeCell ref="B51:I52"/>
    <mergeCell ref="B11:E11"/>
    <mergeCell ref="B12:C12"/>
    <mergeCell ref="E12:F12"/>
    <mergeCell ref="G12:I12"/>
    <mergeCell ref="B13:C13"/>
    <mergeCell ref="E13:F13"/>
    <mergeCell ref="G13:I13"/>
    <mergeCell ref="G46:I47"/>
    <mergeCell ref="F17:H17"/>
  </mergeCells>
  <hyperlinks>
    <hyperlink ref="E10" r:id="rId1" display="m.resler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zoomScalePageLayoutView="0" workbookViewId="0" topLeftCell="A7">
      <selection activeCell="B18" sqref="B18:D31"/>
    </sheetView>
  </sheetViews>
  <sheetFormatPr defaultColWidth="9.00390625" defaultRowHeight="12.75"/>
  <cols>
    <col min="1" max="1" width="9.125" style="147" customWidth="1"/>
    <col min="2" max="2" width="15.375" style="147" customWidth="1"/>
    <col min="3" max="4" width="11.125" style="147" customWidth="1"/>
    <col min="5" max="5" width="42.75390625" style="147" customWidth="1"/>
    <col min="6" max="6" width="12.625" style="147" customWidth="1"/>
    <col min="7" max="16384" width="9.125" style="147" customWidth="1"/>
  </cols>
  <sheetData>
    <row r="2" spans="2:9" ht="18">
      <c r="B2" s="922" t="s">
        <v>559</v>
      </c>
      <c r="C2" s="922"/>
      <c r="D2" s="922"/>
      <c r="E2" s="922"/>
      <c r="F2" s="922"/>
      <c r="G2" s="922"/>
      <c r="H2" s="922"/>
      <c r="I2" s="146"/>
    </row>
    <row r="3" spans="2:9" ht="12.75">
      <c r="B3" s="146"/>
      <c r="C3" s="146"/>
      <c r="D3" s="146"/>
      <c r="E3" s="146"/>
      <c r="F3" s="146"/>
      <c r="G3" s="146"/>
      <c r="H3" s="146"/>
      <c r="I3" s="146"/>
    </row>
    <row r="4" spans="2:9" ht="13.5" thickBot="1">
      <c r="B4" s="891" t="s">
        <v>58</v>
      </c>
      <c r="C4" s="892"/>
      <c r="D4" s="892"/>
      <c r="E4" s="892"/>
      <c r="F4" s="146"/>
      <c r="G4" s="891" t="s">
        <v>59</v>
      </c>
      <c r="H4" s="899"/>
      <c r="I4" s="899"/>
    </row>
    <row r="5" spans="2:9" ht="13.5" thickBot="1">
      <c r="B5" s="909" t="s">
        <v>560</v>
      </c>
      <c r="C5" s="910"/>
      <c r="D5" s="910"/>
      <c r="E5" s="911"/>
      <c r="F5" s="146"/>
      <c r="G5" s="909" t="s">
        <v>399</v>
      </c>
      <c r="H5" s="910"/>
      <c r="I5" s="911"/>
    </row>
    <row r="6" spans="2:9" ht="12.75">
      <c r="B6" s="146"/>
      <c r="C6" s="342"/>
      <c r="D6" s="342"/>
      <c r="E6" s="342"/>
      <c r="F6" s="146"/>
      <c r="G6" s="342"/>
      <c r="H6" s="342"/>
      <c r="I6" s="342"/>
    </row>
    <row r="7" spans="2:9" ht="12.75">
      <c r="B7" s="314" t="s">
        <v>62</v>
      </c>
      <c r="C7" s="146"/>
      <c r="D7" s="146"/>
      <c r="E7" s="146"/>
      <c r="F7" s="146"/>
      <c r="G7" s="146"/>
      <c r="H7" s="146"/>
      <c r="I7" s="146"/>
    </row>
    <row r="8" spans="2:9" ht="13.5" thickBot="1">
      <c r="B8" s="891" t="s">
        <v>63</v>
      </c>
      <c r="C8" s="892"/>
      <c r="D8" s="892"/>
      <c r="E8" s="892"/>
      <c r="F8" s="146"/>
      <c r="G8" s="146"/>
      <c r="H8" s="146"/>
      <c r="I8" s="146"/>
    </row>
    <row r="9" spans="2:9" ht="12.75">
      <c r="B9" s="893" t="s">
        <v>64</v>
      </c>
      <c r="C9" s="894"/>
      <c r="D9" s="343" t="s">
        <v>65</v>
      </c>
      <c r="E9" s="895" t="s">
        <v>66</v>
      </c>
      <c r="F9" s="895"/>
      <c r="G9" s="895" t="s">
        <v>67</v>
      </c>
      <c r="H9" s="895"/>
      <c r="I9" s="896"/>
    </row>
    <row r="10" spans="2:9" ht="13.5" thickBot="1">
      <c r="B10" s="897" t="s">
        <v>400</v>
      </c>
      <c r="C10" s="898"/>
      <c r="D10" s="374" t="s">
        <v>36</v>
      </c>
      <c r="E10" s="900" t="s">
        <v>561</v>
      </c>
      <c r="F10" s="898"/>
      <c r="G10" s="901">
        <v>606021221</v>
      </c>
      <c r="H10" s="898"/>
      <c r="I10" s="902"/>
    </row>
    <row r="11" spans="2:9" ht="13.5" thickBot="1">
      <c r="B11" s="891" t="s">
        <v>71</v>
      </c>
      <c r="C11" s="892"/>
      <c r="D11" s="892"/>
      <c r="E11" s="892"/>
      <c r="F11" s="146"/>
      <c r="G11" s="146"/>
      <c r="H11" s="146"/>
      <c r="I11" s="146"/>
    </row>
    <row r="12" spans="2:9" ht="12.75">
      <c r="B12" s="893" t="s">
        <v>64</v>
      </c>
      <c r="C12" s="894"/>
      <c r="D12" s="343" t="s">
        <v>65</v>
      </c>
      <c r="E12" s="895" t="s">
        <v>66</v>
      </c>
      <c r="F12" s="895"/>
      <c r="G12" s="895" t="s">
        <v>67</v>
      </c>
      <c r="H12" s="895"/>
      <c r="I12" s="896"/>
    </row>
    <row r="13" spans="2:9" ht="13.5" thickBot="1">
      <c r="B13" s="897" t="s">
        <v>402</v>
      </c>
      <c r="C13" s="898"/>
      <c r="D13" s="374" t="s">
        <v>24</v>
      </c>
      <c r="E13" s="900" t="s">
        <v>562</v>
      </c>
      <c r="F13" s="898"/>
      <c r="G13" s="901">
        <v>731519582</v>
      </c>
      <c r="H13" s="898"/>
      <c r="I13" s="902"/>
    </row>
    <row r="14" spans="2:9" ht="12.75">
      <c r="B14" s="146"/>
      <c r="C14" s="345"/>
      <c r="D14" s="345"/>
      <c r="E14" s="342"/>
      <c r="F14" s="342"/>
      <c r="G14" s="342"/>
      <c r="H14" s="342"/>
      <c r="I14" s="342"/>
    </row>
    <row r="15" spans="2:9" ht="12.75">
      <c r="B15" s="314" t="s">
        <v>80</v>
      </c>
      <c r="C15" s="146"/>
      <c r="D15" s="146"/>
      <c r="E15" s="146"/>
      <c r="F15" s="146"/>
      <c r="G15" s="146"/>
      <c r="H15" s="146"/>
      <c r="I15" s="146"/>
    </row>
    <row r="16" spans="2:9" ht="13.5" thickBot="1">
      <c r="B16" s="346"/>
      <c r="C16" s="346"/>
      <c r="D16" s="346"/>
      <c r="E16" s="346"/>
      <c r="F16" s="319"/>
      <c r="G16" s="319"/>
      <c r="H16" s="319"/>
      <c r="I16" s="146"/>
    </row>
    <row r="17" spans="2:9" ht="12.75">
      <c r="B17" s="363" t="s">
        <v>81</v>
      </c>
      <c r="C17" s="365" t="s">
        <v>64</v>
      </c>
      <c r="D17" s="365" t="s">
        <v>65</v>
      </c>
      <c r="E17" s="365" t="s">
        <v>313</v>
      </c>
      <c r="F17" s="912"/>
      <c r="G17" s="912"/>
      <c r="H17" s="913"/>
      <c r="I17" s="322"/>
    </row>
    <row r="18" spans="2:9" ht="12.75">
      <c r="B18" s="590">
        <v>18</v>
      </c>
      <c r="C18" s="487" t="s">
        <v>400</v>
      </c>
      <c r="D18" s="487" t="s">
        <v>36</v>
      </c>
      <c r="E18" s="352"/>
      <c r="F18" s="353"/>
      <c r="G18" s="354"/>
      <c r="H18" s="355"/>
      <c r="I18" s="345"/>
    </row>
    <row r="19" spans="2:9" ht="12.75">
      <c r="B19" s="590"/>
      <c r="C19" s="487" t="s">
        <v>400</v>
      </c>
      <c r="D19" s="487" t="s">
        <v>224</v>
      </c>
      <c r="E19" s="352"/>
      <c r="F19" s="354"/>
      <c r="G19" s="353"/>
      <c r="H19" s="355"/>
      <c r="I19" s="345"/>
    </row>
    <row r="20" spans="2:9" ht="12.75">
      <c r="B20" s="590">
        <v>19</v>
      </c>
      <c r="C20" s="487" t="s">
        <v>402</v>
      </c>
      <c r="D20" s="487" t="s">
        <v>24</v>
      </c>
      <c r="E20" s="352"/>
      <c r="F20" s="354"/>
      <c r="G20" s="353"/>
      <c r="H20" s="355"/>
      <c r="I20" s="345"/>
    </row>
    <row r="21" spans="2:9" ht="12.75">
      <c r="B21" s="590">
        <v>33</v>
      </c>
      <c r="C21" s="487" t="s">
        <v>401</v>
      </c>
      <c r="D21" s="487" t="s">
        <v>31</v>
      </c>
      <c r="E21" s="352"/>
      <c r="F21" s="353"/>
      <c r="G21" s="354"/>
      <c r="H21" s="355"/>
      <c r="I21" s="345"/>
    </row>
    <row r="22" spans="2:9" ht="12.75">
      <c r="B22" s="590">
        <v>20</v>
      </c>
      <c r="C22" s="487" t="s">
        <v>563</v>
      </c>
      <c r="D22" s="487" t="s">
        <v>250</v>
      </c>
      <c r="E22" s="352"/>
      <c r="F22" s="354"/>
      <c r="G22" s="353"/>
      <c r="H22" s="355"/>
      <c r="I22" s="345"/>
    </row>
    <row r="23" spans="2:9" ht="12.75">
      <c r="B23" s="590"/>
      <c r="C23" s="487" t="s">
        <v>563</v>
      </c>
      <c r="D23" s="487" t="s">
        <v>564</v>
      </c>
      <c r="E23" s="352"/>
      <c r="F23" s="354"/>
      <c r="G23" s="353"/>
      <c r="H23" s="355"/>
      <c r="I23" s="345"/>
    </row>
    <row r="24" spans="2:9" ht="12.75">
      <c r="B24" s="590"/>
      <c r="C24" s="487" t="s">
        <v>403</v>
      </c>
      <c r="D24" s="487" t="s">
        <v>50</v>
      </c>
      <c r="E24" s="352"/>
      <c r="F24" s="353"/>
      <c r="G24" s="354"/>
      <c r="H24" s="355"/>
      <c r="I24" s="345"/>
    </row>
    <row r="25" spans="2:9" ht="12.75">
      <c r="B25" s="590"/>
      <c r="C25" s="487" t="s">
        <v>565</v>
      </c>
      <c r="D25" s="487" t="s">
        <v>109</v>
      </c>
      <c r="E25" s="352"/>
      <c r="F25" s="354"/>
      <c r="G25" s="353"/>
      <c r="H25" s="355"/>
      <c r="I25" s="345"/>
    </row>
    <row r="26" spans="2:9" ht="12.75">
      <c r="B26" s="590">
        <v>12</v>
      </c>
      <c r="C26" s="487" t="s">
        <v>566</v>
      </c>
      <c r="D26" s="487" t="s">
        <v>26</v>
      </c>
      <c r="E26" s="352"/>
      <c r="F26" s="353"/>
      <c r="G26" s="354"/>
      <c r="H26" s="355"/>
      <c r="I26" s="345"/>
    </row>
    <row r="27" spans="2:9" ht="12.75">
      <c r="B27" s="590">
        <v>13</v>
      </c>
      <c r="C27" s="487" t="s">
        <v>405</v>
      </c>
      <c r="D27" s="487" t="s">
        <v>24</v>
      </c>
      <c r="E27" s="352"/>
      <c r="F27" s="353"/>
      <c r="G27" s="354"/>
      <c r="H27" s="355"/>
      <c r="I27" s="345"/>
    </row>
    <row r="28" spans="2:9" ht="12.75">
      <c r="B28" s="590"/>
      <c r="C28" s="487" t="s">
        <v>47</v>
      </c>
      <c r="D28" s="487" t="s">
        <v>239</v>
      </c>
      <c r="E28" s="352"/>
      <c r="F28" s="353"/>
      <c r="G28" s="354"/>
      <c r="H28" s="355"/>
      <c r="I28" s="345"/>
    </row>
    <row r="29" spans="2:9" ht="12.75">
      <c r="B29" s="590"/>
      <c r="C29" s="487" t="s">
        <v>404</v>
      </c>
      <c r="D29" s="487" t="s">
        <v>109</v>
      </c>
      <c r="E29" s="352"/>
      <c r="F29" s="353"/>
      <c r="G29" s="354"/>
      <c r="H29" s="355"/>
      <c r="I29" s="345"/>
    </row>
    <row r="30" spans="2:9" ht="12.75">
      <c r="B30" s="590"/>
      <c r="C30" s="487" t="s">
        <v>185</v>
      </c>
      <c r="D30" s="487" t="s">
        <v>109</v>
      </c>
      <c r="E30" s="357"/>
      <c r="F30" s="353"/>
      <c r="G30" s="354"/>
      <c r="H30" s="355"/>
      <c r="I30" s="345"/>
    </row>
    <row r="31" spans="2:9" ht="12.75">
      <c r="B31" s="590">
        <v>10</v>
      </c>
      <c r="C31" s="460" t="s">
        <v>634</v>
      </c>
      <c r="D31" s="460" t="s">
        <v>292</v>
      </c>
      <c r="E31" s="352"/>
      <c r="F31" s="353"/>
      <c r="G31" s="354"/>
      <c r="H31" s="355"/>
      <c r="I31" s="345"/>
    </row>
    <row r="32" spans="2:9" ht="12.75">
      <c r="B32" s="356"/>
      <c r="C32" s="352"/>
      <c r="D32" s="352"/>
      <c r="E32" s="352"/>
      <c r="F32" s="354"/>
      <c r="G32" s="353"/>
      <c r="H32" s="355"/>
      <c r="I32" s="345"/>
    </row>
    <row r="33" spans="2:9" ht="12.75">
      <c r="B33" s="356"/>
      <c r="C33" s="352"/>
      <c r="D33" s="352"/>
      <c r="E33" s="357"/>
      <c r="F33" s="353"/>
      <c r="G33" s="354"/>
      <c r="H33" s="355"/>
      <c r="I33" s="345"/>
    </row>
    <row r="34" spans="2:9" ht="12.75">
      <c r="B34" s="356"/>
      <c r="C34" s="352"/>
      <c r="D34" s="352"/>
      <c r="E34" s="352"/>
      <c r="F34" s="353"/>
      <c r="G34" s="354"/>
      <c r="H34" s="355"/>
      <c r="I34" s="345"/>
    </row>
    <row r="35" spans="2:9" ht="12.75">
      <c r="B35" s="356"/>
      <c r="C35" s="352"/>
      <c r="D35" s="352"/>
      <c r="E35" s="352"/>
      <c r="F35" s="353"/>
      <c r="G35" s="358"/>
      <c r="H35" s="355"/>
      <c r="I35" s="345"/>
    </row>
    <row r="36" spans="2:9" ht="12.75">
      <c r="B36" s="356"/>
      <c r="C36" s="352"/>
      <c r="D36" s="352"/>
      <c r="E36" s="352"/>
      <c r="F36" s="353"/>
      <c r="G36" s="353"/>
      <c r="H36" s="355"/>
      <c r="I36" s="345"/>
    </row>
    <row r="37" spans="2:9" ht="12.75">
      <c r="B37" s="356"/>
      <c r="C37" s="352"/>
      <c r="D37" s="352"/>
      <c r="E37" s="352"/>
      <c r="F37" s="353"/>
      <c r="G37" s="353"/>
      <c r="H37" s="355"/>
      <c r="I37" s="345"/>
    </row>
    <row r="38" spans="2:9" ht="12.75">
      <c r="B38" s="356"/>
      <c r="C38" s="352"/>
      <c r="D38" s="352"/>
      <c r="E38" s="352"/>
      <c r="F38" s="353"/>
      <c r="G38" s="353"/>
      <c r="H38" s="355"/>
      <c r="I38" s="345"/>
    </row>
    <row r="39" spans="2:9" ht="12.75">
      <c r="B39" s="356"/>
      <c r="C39" s="352"/>
      <c r="D39" s="352"/>
      <c r="E39" s="352"/>
      <c r="F39" s="353"/>
      <c r="G39" s="353"/>
      <c r="H39" s="355"/>
      <c r="I39" s="345"/>
    </row>
    <row r="40" spans="2:9" ht="12.75">
      <c r="B40" s="356"/>
      <c r="C40" s="352"/>
      <c r="D40" s="352"/>
      <c r="E40" s="352"/>
      <c r="F40" s="353"/>
      <c r="G40" s="353"/>
      <c r="H40" s="355"/>
      <c r="I40" s="345"/>
    </row>
    <row r="41" spans="2:9" ht="12.75">
      <c r="B41" s="356"/>
      <c r="C41" s="352"/>
      <c r="D41" s="352"/>
      <c r="E41" s="352"/>
      <c r="F41" s="353"/>
      <c r="G41" s="353"/>
      <c r="H41" s="355"/>
      <c r="I41" s="345"/>
    </row>
    <row r="42" spans="2:9" ht="13.5" thickBot="1">
      <c r="B42" s="359"/>
      <c r="C42" s="360"/>
      <c r="D42" s="360"/>
      <c r="E42" s="360"/>
      <c r="F42" s="361"/>
      <c r="G42" s="361"/>
      <c r="H42" s="362"/>
      <c r="I42" s="345"/>
    </row>
    <row r="43" spans="2:9" ht="12.75">
      <c r="B43" s="146"/>
      <c r="C43" s="146"/>
      <c r="D43" s="146"/>
      <c r="E43" s="146"/>
      <c r="F43" s="146"/>
      <c r="G43" s="146"/>
      <c r="H43" s="146"/>
      <c r="I43" s="146"/>
    </row>
    <row r="44" spans="2:9" ht="13.5" thickBot="1">
      <c r="B44" s="891" t="s">
        <v>85</v>
      </c>
      <c r="C44" s="892"/>
      <c r="D44" s="892"/>
      <c r="E44" s="892"/>
      <c r="F44" s="146"/>
      <c r="G44" s="146"/>
      <c r="H44" s="146"/>
      <c r="I44" s="146"/>
    </row>
    <row r="45" spans="2:9" ht="13.5" thickBot="1">
      <c r="B45" s="363" t="s">
        <v>81</v>
      </c>
      <c r="C45" s="364" t="s">
        <v>64</v>
      </c>
      <c r="D45" s="365" t="s">
        <v>65</v>
      </c>
      <c r="E45" s="366" t="s">
        <v>317</v>
      </c>
      <c r="F45" s="146"/>
      <c r="G45" s="335" t="s">
        <v>90</v>
      </c>
      <c r="H45" s="146"/>
      <c r="I45" s="146"/>
    </row>
    <row r="46" spans="2:9" ht="12.75">
      <c r="B46" s="370"/>
      <c r="C46" s="368" t="s">
        <v>149</v>
      </c>
      <c r="D46" s="352" t="s">
        <v>43</v>
      </c>
      <c r="E46" s="369">
        <v>820816</v>
      </c>
      <c r="F46" s="146"/>
      <c r="G46" s="903" t="s">
        <v>567</v>
      </c>
      <c r="H46" s="904"/>
      <c r="I46" s="905"/>
    </row>
    <row r="47" spans="2:9" ht="13.5" thickBot="1">
      <c r="B47" s="370"/>
      <c r="C47" s="368" t="s">
        <v>464</v>
      </c>
      <c r="D47" s="352" t="s">
        <v>26</v>
      </c>
      <c r="E47" s="369"/>
      <c r="F47" s="146"/>
      <c r="G47" s="906"/>
      <c r="H47" s="907"/>
      <c r="I47" s="908"/>
    </row>
    <row r="48" spans="2:9" ht="12.75">
      <c r="B48" s="370"/>
      <c r="C48" s="368" t="s">
        <v>699</v>
      </c>
      <c r="D48" s="352" t="s">
        <v>109</v>
      </c>
      <c r="E48" s="369"/>
      <c r="F48" s="146"/>
      <c r="G48" s="146"/>
      <c r="H48" s="146"/>
      <c r="I48" s="146"/>
    </row>
    <row r="49" spans="2:9" ht="13.5" thickBot="1">
      <c r="B49" s="371"/>
      <c r="C49" s="372"/>
      <c r="D49" s="360"/>
      <c r="E49" s="373"/>
      <c r="F49" s="146"/>
      <c r="G49" s="146"/>
      <c r="H49" s="146"/>
      <c r="I49" s="146"/>
    </row>
    <row r="50" spans="2:9" ht="12.75">
      <c r="B50" s="146"/>
      <c r="C50" s="146"/>
      <c r="D50" s="146"/>
      <c r="E50" s="146"/>
      <c r="F50" s="146"/>
      <c r="G50" s="146"/>
      <c r="H50" s="146"/>
      <c r="I50" s="146"/>
    </row>
    <row r="51" spans="2:9" ht="12.75">
      <c r="B51" s="889" t="s">
        <v>92</v>
      </c>
      <c r="C51" s="890"/>
      <c r="D51" s="890"/>
      <c r="E51" s="890"/>
      <c r="F51" s="890"/>
      <c r="G51" s="890"/>
      <c r="H51" s="890"/>
      <c r="I51" s="890"/>
    </row>
    <row r="52" spans="2:9" ht="12.75">
      <c r="B52" s="890"/>
      <c r="C52" s="890"/>
      <c r="D52" s="890"/>
      <c r="E52" s="890"/>
      <c r="F52" s="890"/>
      <c r="G52" s="890"/>
      <c r="H52" s="890"/>
      <c r="I52" s="890"/>
    </row>
  </sheetData>
  <sheetProtection/>
  <mergeCells count="23">
    <mergeCell ref="B9:C9"/>
    <mergeCell ref="B10:C10"/>
    <mergeCell ref="G13:I13"/>
    <mergeCell ref="B2:H2"/>
    <mergeCell ref="B4:E4"/>
    <mergeCell ref="G4:I4"/>
    <mergeCell ref="B5:E5"/>
    <mergeCell ref="G5:I5"/>
    <mergeCell ref="B8:E8"/>
    <mergeCell ref="E9:F9"/>
    <mergeCell ref="G9:I9"/>
    <mergeCell ref="E12:F12"/>
    <mergeCell ref="F17:H17"/>
    <mergeCell ref="G12:I12"/>
    <mergeCell ref="B51:I52"/>
    <mergeCell ref="E10:F10"/>
    <mergeCell ref="G10:I10"/>
    <mergeCell ref="B11:E11"/>
    <mergeCell ref="B12:C12"/>
    <mergeCell ref="B13:C13"/>
    <mergeCell ref="E13:F13"/>
    <mergeCell ref="B44:E44"/>
    <mergeCell ref="G46:I47"/>
  </mergeCells>
  <hyperlinks>
    <hyperlink ref="E10" r:id="rId1" display="blazus@seznam.cz"/>
    <hyperlink ref="E13" r:id="rId2" display="rumos@seznam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8"/>
  <sheetViews>
    <sheetView zoomScale="80" zoomScaleNormal="80" zoomScalePageLayoutView="0" workbookViewId="0" topLeftCell="A47">
      <selection activeCell="T71" sqref="T71:V71"/>
    </sheetView>
  </sheetViews>
  <sheetFormatPr defaultColWidth="9.00390625" defaultRowHeight="12.75"/>
  <cols>
    <col min="1" max="1" width="12.00390625" style="414" customWidth="1"/>
    <col min="2" max="2" width="3.875" style="243" bestFit="1" customWidth="1"/>
    <col min="3" max="3" width="1.625" style="243" bestFit="1" customWidth="1"/>
    <col min="4" max="5" width="3.875" style="243" bestFit="1" customWidth="1"/>
    <col min="6" max="6" width="1.625" style="243" bestFit="1" customWidth="1"/>
    <col min="7" max="8" width="3.875" style="243" bestFit="1" customWidth="1"/>
    <col min="9" max="9" width="2.125" style="243" bestFit="1" customWidth="1"/>
    <col min="10" max="11" width="3.875" style="243" bestFit="1" customWidth="1"/>
    <col min="12" max="12" width="1.625" style="243" bestFit="1" customWidth="1"/>
    <col min="13" max="13" width="4.00390625" style="243" customWidth="1"/>
    <col min="14" max="14" width="3.875" style="243" bestFit="1" customWidth="1"/>
    <col min="15" max="15" width="1.625" style="243" bestFit="1" customWidth="1"/>
    <col min="16" max="17" width="3.875" style="243" bestFit="1" customWidth="1"/>
    <col min="18" max="18" width="1.625" style="243" bestFit="1" customWidth="1"/>
    <col min="19" max="20" width="3.875" style="243" bestFit="1" customWidth="1"/>
    <col min="21" max="21" width="1.625" style="243" bestFit="1" customWidth="1"/>
    <col min="22" max="23" width="3.875" style="243" bestFit="1" customWidth="1"/>
    <col min="24" max="24" width="1.625" style="243" bestFit="1" customWidth="1"/>
    <col min="25" max="25" width="3.875" style="243" bestFit="1" customWidth="1"/>
    <col min="26" max="26" width="3.25390625" style="243" hidden="1" customWidth="1"/>
    <col min="27" max="27" width="1.625" style="243" hidden="1" customWidth="1"/>
    <col min="28" max="28" width="2.125" style="243" hidden="1" customWidth="1"/>
    <col min="29" max="29" width="3.25390625" style="243" hidden="1" customWidth="1"/>
    <col min="30" max="30" width="1.625" style="243" hidden="1" customWidth="1"/>
    <col min="31" max="31" width="2.125" style="243" hidden="1" customWidth="1"/>
    <col min="32" max="32" width="3.25390625" style="243" hidden="1" customWidth="1"/>
    <col min="33" max="33" width="1.625" style="243" hidden="1" customWidth="1"/>
    <col min="34" max="34" width="2.125" style="243" hidden="1" customWidth="1"/>
    <col min="35" max="35" width="3.25390625" style="243" hidden="1" customWidth="1"/>
    <col min="36" max="36" width="1.625" style="243" hidden="1" customWidth="1"/>
    <col min="37" max="37" width="3.25390625" style="243" hidden="1" customWidth="1"/>
    <col min="38" max="38" width="0.6171875" style="243" customWidth="1"/>
    <col min="39" max="39" width="6.25390625" style="243" customWidth="1"/>
    <col min="40" max="40" width="3.75390625" style="243" bestFit="1" customWidth="1"/>
    <col min="41" max="41" width="3.625" style="243" bestFit="1" customWidth="1"/>
    <col min="42" max="42" width="3.75390625" style="243" bestFit="1" customWidth="1"/>
    <col min="43" max="43" width="7.25390625" style="243" customWidth="1"/>
    <col min="44" max="44" width="1.625" style="243" bestFit="1" customWidth="1"/>
    <col min="45" max="45" width="5.00390625" style="243" customWidth="1"/>
    <col min="46" max="46" width="5.125" style="243" customWidth="1"/>
    <col min="47" max="16384" width="9.125" style="243" customWidth="1"/>
  </cols>
  <sheetData>
    <row r="1" ht="20.25" customHeight="1">
      <c r="A1" s="414" t="s">
        <v>496</v>
      </c>
    </row>
    <row r="2" spans="1:47" ht="67.5">
      <c r="A2" s="415" t="s">
        <v>494</v>
      </c>
      <c r="B2" s="860" t="s">
        <v>414</v>
      </c>
      <c r="C2" s="861"/>
      <c r="D2" s="862"/>
      <c r="E2" s="863" t="s">
        <v>419</v>
      </c>
      <c r="F2" s="864"/>
      <c r="G2" s="865"/>
      <c r="H2" s="866" t="s">
        <v>418</v>
      </c>
      <c r="I2" s="867"/>
      <c r="J2" s="868"/>
      <c r="K2" s="863" t="s">
        <v>197</v>
      </c>
      <c r="L2" s="864"/>
      <c r="M2" s="865"/>
      <c r="N2" s="866" t="s">
        <v>412</v>
      </c>
      <c r="O2" s="867"/>
      <c r="P2" s="868"/>
      <c r="Q2" s="863" t="s">
        <v>416</v>
      </c>
      <c r="R2" s="864"/>
      <c r="S2" s="865"/>
      <c r="T2" s="873" t="s">
        <v>163</v>
      </c>
      <c r="U2" s="874"/>
      <c r="V2" s="875"/>
      <c r="W2" s="863" t="s">
        <v>427</v>
      </c>
      <c r="X2" s="864"/>
      <c r="Y2" s="865"/>
      <c r="Z2" s="876"/>
      <c r="AA2" s="874"/>
      <c r="AB2" s="857"/>
      <c r="AC2" s="876"/>
      <c r="AD2" s="874"/>
      <c r="AE2" s="857"/>
      <c r="AF2" s="858"/>
      <c r="AG2" s="864"/>
      <c r="AH2" s="865"/>
      <c r="AI2" s="873"/>
      <c r="AJ2" s="874"/>
      <c r="AK2" s="857"/>
      <c r="AL2" s="244"/>
      <c r="AM2" s="245" t="s">
        <v>420</v>
      </c>
      <c r="AN2" s="245" t="s">
        <v>421</v>
      </c>
      <c r="AO2" s="245" t="s">
        <v>422</v>
      </c>
      <c r="AP2" s="245" t="s">
        <v>423</v>
      </c>
      <c r="AQ2" s="876" t="s">
        <v>424</v>
      </c>
      <c r="AR2" s="874"/>
      <c r="AS2" s="857"/>
      <c r="AT2" s="245" t="s">
        <v>425</v>
      </c>
      <c r="AU2" s="245" t="s">
        <v>426</v>
      </c>
    </row>
    <row r="3" spans="1:47" ht="15.75">
      <c r="A3" s="416" t="s">
        <v>414</v>
      </c>
      <c r="B3" s="246"/>
      <c r="C3" s="247"/>
      <c r="D3" s="248"/>
      <c r="E3" s="249">
        <v>7</v>
      </c>
      <c r="F3" s="250" t="s">
        <v>17</v>
      </c>
      <c r="G3" s="251">
        <v>5</v>
      </c>
      <c r="H3" s="252">
        <v>8</v>
      </c>
      <c r="I3" s="253" t="s">
        <v>17</v>
      </c>
      <c r="J3" s="254">
        <v>3</v>
      </c>
      <c r="K3" s="249">
        <v>5</v>
      </c>
      <c r="L3" s="250" t="s">
        <v>17</v>
      </c>
      <c r="M3" s="251">
        <v>8</v>
      </c>
      <c r="N3" s="252">
        <v>4</v>
      </c>
      <c r="O3" s="253" t="s">
        <v>17</v>
      </c>
      <c r="P3" s="254">
        <v>7</v>
      </c>
      <c r="Q3" s="249">
        <v>6</v>
      </c>
      <c r="R3" s="250" t="s">
        <v>17</v>
      </c>
      <c r="S3" s="251">
        <v>3</v>
      </c>
      <c r="T3" s="255">
        <v>26</v>
      </c>
      <c r="U3" s="250" t="s">
        <v>17</v>
      </c>
      <c r="V3" s="256">
        <v>4</v>
      </c>
      <c r="W3" s="249">
        <v>7</v>
      </c>
      <c r="X3" s="250" t="s">
        <v>17</v>
      </c>
      <c r="Y3" s="251">
        <v>8</v>
      </c>
      <c r="Z3" s="250"/>
      <c r="AA3" s="250"/>
      <c r="AB3" s="256"/>
      <c r="AC3" s="255"/>
      <c r="AD3" s="250"/>
      <c r="AE3" s="257"/>
      <c r="AF3" s="249"/>
      <c r="AG3" s="250"/>
      <c r="AH3" s="251"/>
      <c r="AI3" s="255"/>
      <c r="AJ3" s="250"/>
      <c r="AK3" s="257"/>
      <c r="AL3" s="256"/>
      <c r="AM3" s="258">
        <f aca="true" t="shared" si="0" ref="AM3:AM10">SUM(AN3:AP3)</f>
        <v>7</v>
      </c>
      <c r="AN3" s="259">
        <v>4</v>
      </c>
      <c r="AO3" s="259"/>
      <c r="AP3" s="259">
        <v>3</v>
      </c>
      <c r="AQ3" s="259">
        <f>SUM(B3+E3+H3+K3+N3+Q3+T3+W3)</f>
        <v>63</v>
      </c>
      <c r="AR3" s="260" t="s">
        <v>17</v>
      </c>
      <c r="AS3" s="259">
        <f>SUM(D3+G3+J3+M3+P3+S3+V3+Y3)</f>
        <v>38</v>
      </c>
      <c r="AT3" s="261">
        <f>2*AN3+AO3</f>
        <v>8</v>
      </c>
      <c r="AU3" s="259"/>
    </row>
    <row r="4" spans="1:47" ht="15.75">
      <c r="A4" s="416" t="s">
        <v>419</v>
      </c>
      <c r="B4" s="262">
        <v>5</v>
      </c>
      <c r="C4" s="263" t="s">
        <v>17</v>
      </c>
      <c r="D4" s="264">
        <v>7</v>
      </c>
      <c r="E4" s="265"/>
      <c r="F4" s="247"/>
      <c r="G4" s="266"/>
      <c r="H4" s="267">
        <v>4</v>
      </c>
      <c r="I4" s="263" t="s">
        <v>17</v>
      </c>
      <c r="J4" s="268">
        <v>4</v>
      </c>
      <c r="K4" s="267">
        <v>5</v>
      </c>
      <c r="L4" s="263" t="s">
        <v>17</v>
      </c>
      <c r="M4" s="268">
        <v>4</v>
      </c>
      <c r="N4" s="267">
        <v>15</v>
      </c>
      <c r="O4" s="263" t="s">
        <v>17</v>
      </c>
      <c r="P4" s="268">
        <v>1</v>
      </c>
      <c r="Q4" s="267">
        <v>19</v>
      </c>
      <c r="R4" s="263" t="s">
        <v>17</v>
      </c>
      <c r="S4" s="268">
        <v>2</v>
      </c>
      <c r="T4" s="269">
        <v>14</v>
      </c>
      <c r="U4" s="263" t="s">
        <v>17</v>
      </c>
      <c r="V4" s="264">
        <v>3</v>
      </c>
      <c r="W4" s="267">
        <v>14</v>
      </c>
      <c r="X4" s="263" t="s">
        <v>17</v>
      </c>
      <c r="Y4" s="268">
        <v>3</v>
      </c>
      <c r="Z4" s="263"/>
      <c r="AA4" s="263"/>
      <c r="AB4" s="264"/>
      <c r="AC4" s="269"/>
      <c r="AD4" s="263"/>
      <c r="AE4" s="270"/>
      <c r="AF4" s="267"/>
      <c r="AG4" s="263"/>
      <c r="AH4" s="268"/>
      <c r="AI4" s="269"/>
      <c r="AJ4" s="263"/>
      <c r="AK4" s="270"/>
      <c r="AL4" s="264"/>
      <c r="AM4" s="258">
        <f t="shared" si="0"/>
        <v>7</v>
      </c>
      <c r="AN4" s="271">
        <v>5</v>
      </c>
      <c r="AO4" s="271">
        <v>1</v>
      </c>
      <c r="AP4" s="271">
        <v>1</v>
      </c>
      <c r="AQ4" s="259">
        <f aca="true" t="shared" si="1" ref="AQ4:AQ10">SUM(B4+E4+H4+K4+N4+Q4+T4+W4)</f>
        <v>76</v>
      </c>
      <c r="AR4" s="260" t="s">
        <v>17</v>
      </c>
      <c r="AS4" s="259">
        <f aca="true" t="shared" si="2" ref="AS4:AS10">SUM(D4+G4+J4+M4+P4+S4+V4+Y4)</f>
        <v>24</v>
      </c>
      <c r="AT4" s="261">
        <f aca="true" t="shared" si="3" ref="AT4:AT10">2*AN4+AO4</f>
        <v>11</v>
      </c>
      <c r="AU4" s="271"/>
    </row>
    <row r="5" spans="1:47" ht="15.75">
      <c r="A5" s="416" t="s">
        <v>524</v>
      </c>
      <c r="B5" s="272">
        <v>3</v>
      </c>
      <c r="C5" s="273" t="s">
        <v>17</v>
      </c>
      <c r="D5" s="274">
        <v>8</v>
      </c>
      <c r="E5" s="275">
        <v>4</v>
      </c>
      <c r="F5" s="276" t="s">
        <v>17</v>
      </c>
      <c r="G5" s="277">
        <v>4</v>
      </c>
      <c r="H5" s="278"/>
      <c r="I5" s="279"/>
      <c r="J5" s="280"/>
      <c r="K5" s="275">
        <v>4</v>
      </c>
      <c r="L5" s="276" t="s">
        <v>17</v>
      </c>
      <c r="M5" s="277">
        <v>2</v>
      </c>
      <c r="N5" s="275">
        <v>10</v>
      </c>
      <c r="O5" s="273" t="s">
        <v>17</v>
      </c>
      <c r="P5" s="277">
        <v>3</v>
      </c>
      <c r="Q5" s="275">
        <v>14</v>
      </c>
      <c r="R5" s="276" t="s">
        <v>17</v>
      </c>
      <c r="S5" s="277">
        <v>8</v>
      </c>
      <c r="T5" s="281">
        <v>9</v>
      </c>
      <c r="U5" s="276" t="s">
        <v>17</v>
      </c>
      <c r="V5" s="274">
        <v>3</v>
      </c>
      <c r="W5" s="275">
        <v>17</v>
      </c>
      <c r="X5" s="276" t="s">
        <v>17</v>
      </c>
      <c r="Y5" s="277">
        <v>2</v>
      </c>
      <c r="Z5" s="276"/>
      <c r="AA5" s="276"/>
      <c r="AB5" s="274"/>
      <c r="AC5" s="281"/>
      <c r="AD5" s="276"/>
      <c r="AE5" s="282"/>
      <c r="AF5" s="275"/>
      <c r="AG5" s="276"/>
      <c r="AH5" s="277"/>
      <c r="AI5" s="281"/>
      <c r="AJ5" s="276"/>
      <c r="AK5" s="282"/>
      <c r="AL5" s="274"/>
      <c r="AM5" s="258">
        <f t="shared" si="0"/>
        <v>7</v>
      </c>
      <c r="AN5" s="283">
        <v>5</v>
      </c>
      <c r="AO5" s="283">
        <v>1</v>
      </c>
      <c r="AP5" s="283">
        <v>1</v>
      </c>
      <c r="AQ5" s="259">
        <f t="shared" si="1"/>
        <v>61</v>
      </c>
      <c r="AR5" s="260" t="s">
        <v>17</v>
      </c>
      <c r="AS5" s="259">
        <f t="shared" si="2"/>
        <v>30</v>
      </c>
      <c r="AT5" s="261">
        <f t="shared" si="3"/>
        <v>11</v>
      </c>
      <c r="AU5" s="283"/>
    </row>
    <row r="6" spans="1:47" ht="15.75">
      <c r="A6" s="416" t="s">
        <v>197</v>
      </c>
      <c r="B6" s="256">
        <v>8</v>
      </c>
      <c r="C6" s="263" t="s">
        <v>17</v>
      </c>
      <c r="D6" s="256">
        <v>5</v>
      </c>
      <c r="E6" s="249">
        <v>4</v>
      </c>
      <c r="F6" s="250" t="s">
        <v>17</v>
      </c>
      <c r="G6" s="251">
        <v>5</v>
      </c>
      <c r="H6" s="249">
        <v>2</v>
      </c>
      <c r="I6" s="263" t="s">
        <v>17</v>
      </c>
      <c r="J6" s="251">
        <v>4</v>
      </c>
      <c r="K6" s="284"/>
      <c r="L6" s="248"/>
      <c r="M6" s="285"/>
      <c r="N6" s="249">
        <v>4</v>
      </c>
      <c r="O6" s="253" t="s">
        <v>17</v>
      </c>
      <c r="P6" s="251">
        <v>7</v>
      </c>
      <c r="Q6" s="249">
        <v>8</v>
      </c>
      <c r="R6" s="250" t="s">
        <v>17</v>
      </c>
      <c r="S6" s="251">
        <v>3</v>
      </c>
      <c r="T6" s="255">
        <v>12</v>
      </c>
      <c r="U6" s="250" t="s">
        <v>17</v>
      </c>
      <c r="V6" s="256">
        <v>4</v>
      </c>
      <c r="W6" s="249">
        <v>15</v>
      </c>
      <c r="X6" s="250" t="s">
        <v>17</v>
      </c>
      <c r="Y6" s="251">
        <v>0</v>
      </c>
      <c r="Z6" s="250"/>
      <c r="AA6" s="250"/>
      <c r="AB6" s="256"/>
      <c r="AC6" s="255"/>
      <c r="AD6" s="250"/>
      <c r="AE6" s="257"/>
      <c r="AF6" s="249"/>
      <c r="AG6" s="250"/>
      <c r="AH6" s="251"/>
      <c r="AI6" s="255"/>
      <c r="AJ6" s="250"/>
      <c r="AK6" s="257"/>
      <c r="AL6" s="256"/>
      <c r="AM6" s="258">
        <f t="shared" si="0"/>
        <v>7</v>
      </c>
      <c r="AN6" s="259">
        <v>4</v>
      </c>
      <c r="AO6" s="259"/>
      <c r="AP6" s="259">
        <v>3</v>
      </c>
      <c r="AQ6" s="259">
        <f t="shared" si="1"/>
        <v>53</v>
      </c>
      <c r="AR6" s="260" t="s">
        <v>17</v>
      </c>
      <c r="AS6" s="259">
        <f t="shared" si="2"/>
        <v>28</v>
      </c>
      <c r="AT6" s="261">
        <f t="shared" si="3"/>
        <v>8</v>
      </c>
      <c r="AU6" s="259"/>
    </row>
    <row r="7" spans="1:47" ht="15.75">
      <c r="A7" s="416" t="s">
        <v>412</v>
      </c>
      <c r="B7" s="262">
        <v>7</v>
      </c>
      <c r="C7" s="263" t="s">
        <v>17</v>
      </c>
      <c r="D7" s="264">
        <v>4</v>
      </c>
      <c r="E7" s="267">
        <v>1</v>
      </c>
      <c r="F7" s="263" t="s">
        <v>17</v>
      </c>
      <c r="G7" s="268">
        <v>15</v>
      </c>
      <c r="H7" s="267">
        <v>3</v>
      </c>
      <c r="I7" s="263" t="s">
        <v>17</v>
      </c>
      <c r="J7" s="268">
        <v>10</v>
      </c>
      <c r="K7" s="267">
        <v>7</v>
      </c>
      <c r="L7" s="263" t="s">
        <v>17</v>
      </c>
      <c r="M7" s="268">
        <v>4</v>
      </c>
      <c r="N7" s="265"/>
      <c r="O7" s="247"/>
      <c r="P7" s="266"/>
      <c r="Q7" s="267">
        <v>6</v>
      </c>
      <c r="R7" s="263" t="s">
        <v>17</v>
      </c>
      <c r="S7" s="268">
        <v>2</v>
      </c>
      <c r="T7" s="269">
        <v>14</v>
      </c>
      <c r="U7" s="263" t="s">
        <v>17</v>
      </c>
      <c r="V7" s="264">
        <v>5</v>
      </c>
      <c r="W7" s="267">
        <v>13</v>
      </c>
      <c r="X7" s="263" t="s">
        <v>17</v>
      </c>
      <c r="Y7" s="268">
        <v>1</v>
      </c>
      <c r="Z7" s="263"/>
      <c r="AA7" s="263"/>
      <c r="AB7" s="264"/>
      <c r="AC7" s="269"/>
      <c r="AD7" s="263"/>
      <c r="AE7" s="270"/>
      <c r="AF7" s="267"/>
      <c r="AG7" s="263"/>
      <c r="AH7" s="268"/>
      <c r="AI7" s="269"/>
      <c r="AJ7" s="263"/>
      <c r="AK7" s="270"/>
      <c r="AL7" s="264"/>
      <c r="AM7" s="258">
        <f t="shared" si="0"/>
        <v>7</v>
      </c>
      <c r="AN7" s="271">
        <v>5</v>
      </c>
      <c r="AO7" s="271"/>
      <c r="AP7" s="271">
        <v>2</v>
      </c>
      <c r="AQ7" s="259">
        <f t="shared" si="1"/>
        <v>51</v>
      </c>
      <c r="AR7" s="260" t="s">
        <v>17</v>
      </c>
      <c r="AS7" s="259">
        <f t="shared" si="2"/>
        <v>41</v>
      </c>
      <c r="AT7" s="261">
        <f t="shared" si="3"/>
        <v>10</v>
      </c>
      <c r="AU7" s="271"/>
    </row>
    <row r="8" spans="1:47" ht="15.75">
      <c r="A8" s="416" t="s">
        <v>416</v>
      </c>
      <c r="B8" s="286">
        <v>3</v>
      </c>
      <c r="C8" s="263" t="s">
        <v>17</v>
      </c>
      <c r="D8" s="287">
        <v>6</v>
      </c>
      <c r="E8" s="288">
        <v>2</v>
      </c>
      <c r="F8" s="289" t="s">
        <v>17</v>
      </c>
      <c r="G8" s="290">
        <v>19</v>
      </c>
      <c r="H8" s="288">
        <v>8</v>
      </c>
      <c r="I8" s="263" t="s">
        <v>17</v>
      </c>
      <c r="J8" s="290">
        <v>14</v>
      </c>
      <c r="K8" s="288">
        <v>3</v>
      </c>
      <c r="L8" s="289" t="s">
        <v>17</v>
      </c>
      <c r="M8" s="290">
        <v>8</v>
      </c>
      <c r="N8" s="288">
        <v>2</v>
      </c>
      <c r="O8" s="264" t="s">
        <v>17</v>
      </c>
      <c r="P8" s="290">
        <v>6</v>
      </c>
      <c r="Q8" s="291"/>
      <c r="R8" s="292"/>
      <c r="S8" s="293"/>
      <c r="T8" s="294">
        <v>8</v>
      </c>
      <c r="U8" s="289" t="s">
        <v>17</v>
      </c>
      <c r="V8" s="289">
        <v>7</v>
      </c>
      <c r="W8" s="295">
        <v>3</v>
      </c>
      <c r="X8" s="289" t="s">
        <v>17</v>
      </c>
      <c r="Y8" s="296">
        <v>7</v>
      </c>
      <c r="Z8" s="289"/>
      <c r="AA8" s="289"/>
      <c r="AB8" s="289"/>
      <c r="AC8" s="294"/>
      <c r="AD8" s="289"/>
      <c r="AE8" s="297"/>
      <c r="AF8" s="295"/>
      <c r="AG8" s="289"/>
      <c r="AH8" s="296"/>
      <c r="AI8" s="294"/>
      <c r="AJ8" s="289"/>
      <c r="AK8" s="297"/>
      <c r="AL8" s="289"/>
      <c r="AM8" s="258">
        <f t="shared" si="0"/>
        <v>7</v>
      </c>
      <c r="AN8" s="283">
        <v>1</v>
      </c>
      <c r="AO8" s="283"/>
      <c r="AP8" s="283">
        <v>6</v>
      </c>
      <c r="AQ8" s="259">
        <f t="shared" si="1"/>
        <v>29</v>
      </c>
      <c r="AR8" s="260" t="s">
        <v>17</v>
      </c>
      <c r="AS8" s="259">
        <f t="shared" si="2"/>
        <v>67</v>
      </c>
      <c r="AT8" s="261">
        <f t="shared" si="3"/>
        <v>2</v>
      </c>
      <c r="AU8" s="283"/>
    </row>
    <row r="9" spans="1:47" ht="15.75">
      <c r="A9" s="416" t="s">
        <v>163</v>
      </c>
      <c r="B9" s="298">
        <v>4</v>
      </c>
      <c r="C9" s="263" t="s">
        <v>17</v>
      </c>
      <c r="D9" s="299">
        <v>26</v>
      </c>
      <c r="E9" s="300">
        <v>3</v>
      </c>
      <c r="F9" s="299" t="s">
        <v>17</v>
      </c>
      <c r="G9" s="301">
        <v>14</v>
      </c>
      <c r="H9" s="300">
        <v>3</v>
      </c>
      <c r="I9" s="263" t="s">
        <v>17</v>
      </c>
      <c r="J9" s="301">
        <v>9</v>
      </c>
      <c r="K9" s="300">
        <v>4</v>
      </c>
      <c r="L9" s="299" t="s">
        <v>17</v>
      </c>
      <c r="M9" s="301">
        <v>12</v>
      </c>
      <c r="N9" s="300">
        <v>5</v>
      </c>
      <c r="O9" s="263" t="s">
        <v>17</v>
      </c>
      <c r="P9" s="301">
        <v>14</v>
      </c>
      <c r="Q9" s="300">
        <v>7</v>
      </c>
      <c r="R9" s="299" t="s">
        <v>17</v>
      </c>
      <c r="S9" s="301">
        <v>8</v>
      </c>
      <c r="T9" s="302"/>
      <c r="U9" s="303"/>
      <c r="V9" s="303"/>
      <c r="W9" s="300">
        <v>9</v>
      </c>
      <c r="X9" s="299" t="s">
        <v>17</v>
      </c>
      <c r="Y9" s="301">
        <v>2</v>
      </c>
      <c r="Z9" s="299"/>
      <c r="AA9" s="299"/>
      <c r="AB9" s="299"/>
      <c r="AC9" s="298"/>
      <c r="AD9" s="299"/>
      <c r="AE9" s="304"/>
      <c r="AF9" s="300"/>
      <c r="AG9" s="299"/>
      <c r="AH9" s="301"/>
      <c r="AI9" s="298"/>
      <c r="AJ9" s="299"/>
      <c r="AK9" s="304"/>
      <c r="AL9" s="299"/>
      <c r="AM9" s="258">
        <f t="shared" si="0"/>
        <v>7</v>
      </c>
      <c r="AN9" s="305">
        <v>1</v>
      </c>
      <c r="AO9" s="305"/>
      <c r="AP9" s="305">
        <v>6</v>
      </c>
      <c r="AQ9" s="259">
        <f t="shared" si="1"/>
        <v>35</v>
      </c>
      <c r="AR9" s="260" t="s">
        <v>17</v>
      </c>
      <c r="AS9" s="259">
        <f t="shared" si="2"/>
        <v>85</v>
      </c>
      <c r="AT9" s="261">
        <f t="shared" si="3"/>
        <v>2</v>
      </c>
      <c r="AU9" s="305"/>
    </row>
    <row r="10" spans="1:47" ht="15.75">
      <c r="A10" s="417" t="s">
        <v>427</v>
      </c>
      <c r="B10" s="298">
        <v>8</v>
      </c>
      <c r="C10" s="263" t="s">
        <v>17</v>
      </c>
      <c r="D10" s="299">
        <v>7</v>
      </c>
      <c r="E10" s="300">
        <v>3</v>
      </c>
      <c r="F10" s="299" t="s">
        <v>17</v>
      </c>
      <c r="G10" s="301">
        <v>14</v>
      </c>
      <c r="H10" s="300">
        <v>2</v>
      </c>
      <c r="I10" s="263" t="s">
        <v>17</v>
      </c>
      <c r="J10" s="301">
        <v>17</v>
      </c>
      <c r="K10" s="300">
        <v>0</v>
      </c>
      <c r="L10" s="299" t="s">
        <v>17</v>
      </c>
      <c r="M10" s="301">
        <v>15</v>
      </c>
      <c r="N10" s="300">
        <v>1</v>
      </c>
      <c r="O10" s="263" t="s">
        <v>17</v>
      </c>
      <c r="P10" s="301">
        <v>13</v>
      </c>
      <c r="Q10" s="300">
        <v>7</v>
      </c>
      <c r="R10" s="299" t="s">
        <v>17</v>
      </c>
      <c r="S10" s="301">
        <v>3</v>
      </c>
      <c r="T10" s="298">
        <v>2</v>
      </c>
      <c r="U10" s="299" t="s">
        <v>17</v>
      </c>
      <c r="V10" s="299">
        <v>9</v>
      </c>
      <c r="W10" s="306"/>
      <c r="X10" s="303"/>
      <c r="Y10" s="307"/>
      <c r="Z10" s="299"/>
      <c r="AA10" s="299"/>
      <c r="AB10" s="299"/>
      <c r="AC10" s="298"/>
      <c r="AD10" s="299"/>
      <c r="AE10" s="304"/>
      <c r="AF10" s="308"/>
      <c r="AG10" s="309"/>
      <c r="AH10" s="310"/>
      <c r="AI10" s="298"/>
      <c r="AJ10" s="299"/>
      <c r="AK10" s="304"/>
      <c r="AL10" s="299"/>
      <c r="AM10" s="258">
        <f t="shared" si="0"/>
        <v>7</v>
      </c>
      <c r="AN10" s="305">
        <v>2</v>
      </c>
      <c r="AO10" s="305"/>
      <c r="AP10" s="305">
        <v>5</v>
      </c>
      <c r="AQ10" s="259">
        <f t="shared" si="1"/>
        <v>23</v>
      </c>
      <c r="AR10" s="260" t="s">
        <v>17</v>
      </c>
      <c r="AS10" s="259">
        <f t="shared" si="2"/>
        <v>78</v>
      </c>
      <c r="AT10" s="261">
        <f t="shared" si="3"/>
        <v>4</v>
      </c>
      <c r="AU10" s="305"/>
    </row>
    <row r="11" spans="43:46" ht="15.75">
      <c r="AQ11" s="311">
        <f>SUM(AQ3:AQ10)</f>
        <v>391</v>
      </c>
      <c r="AS11" s="311">
        <f>SUM(AS3:AS10)</f>
        <v>391</v>
      </c>
      <c r="AT11" s="311">
        <f>SUM(AT3:AT10)</f>
        <v>56</v>
      </c>
    </row>
    <row r="13" spans="1:47" ht="41.25" customHeight="1">
      <c r="A13" s="415" t="s">
        <v>495</v>
      </c>
      <c r="B13" s="869" t="s">
        <v>417</v>
      </c>
      <c r="C13" s="869"/>
      <c r="D13" s="860"/>
      <c r="E13" s="870" t="s">
        <v>372</v>
      </c>
      <c r="F13" s="871"/>
      <c r="G13" s="872"/>
      <c r="H13" s="870" t="s">
        <v>309</v>
      </c>
      <c r="I13" s="871"/>
      <c r="J13" s="872"/>
      <c r="K13" s="870" t="s">
        <v>411</v>
      </c>
      <c r="L13" s="871"/>
      <c r="M13" s="872"/>
      <c r="N13" s="870" t="s">
        <v>415</v>
      </c>
      <c r="O13" s="871"/>
      <c r="P13" s="872"/>
      <c r="Q13" s="870" t="s">
        <v>386</v>
      </c>
      <c r="R13" s="871"/>
      <c r="S13" s="872"/>
      <c r="T13" s="869" t="s">
        <v>413</v>
      </c>
      <c r="U13" s="869"/>
      <c r="V13" s="860"/>
      <c r="W13" s="870" t="s">
        <v>497</v>
      </c>
      <c r="X13" s="871"/>
      <c r="Y13" s="872"/>
      <c r="Z13" s="876"/>
      <c r="AA13" s="874"/>
      <c r="AB13" s="857"/>
      <c r="AC13" s="876"/>
      <c r="AD13" s="874"/>
      <c r="AE13" s="857"/>
      <c r="AF13" s="858"/>
      <c r="AG13" s="864"/>
      <c r="AH13" s="865"/>
      <c r="AI13" s="873"/>
      <c r="AJ13" s="874"/>
      <c r="AK13" s="857"/>
      <c r="AL13" s="244"/>
      <c r="AM13" s="245" t="s">
        <v>420</v>
      </c>
      <c r="AN13" s="245" t="s">
        <v>421</v>
      </c>
      <c r="AO13" s="245" t="s">
        <v>422</v>
      </c>
      <c r="AP13" s="245" t="s">
        <v>423</v>
      </c>
      <c r="AQ13" s="859" t="s">
        <v>424</v>
      </c>
      <c r="AR13" s="859"/>
      <c r="AS13" s="859"/>
      <c r="AT13" s="245" t="s">
        <v>425</v>
      </c>
      <c r="AU13" s="245" t="s">
        <v>426</v>
      </c>
    </row>
    <row r="14" spans="1:47" ht="15.75">
      <c r="A14" s="416" t="s">
        <v>525</v>
      </c>
      <c r="B14" s="246"/>
      <c r="C14" s="247"/>
      <c r="D14" s="248"/>
      <c r="E14" s="249">
        <v>12</v>
      </c>
      <c r="F14" s="250" t="s">
        <v>17</v>
      </c>
      <c r="G14" s="251">
        <v>5</v>
      </c>
      <c r="H14" s="252">
        <v>12</v>
      </c>
      <c r="I14" s="253" t="s">
        <v>17</v>
      </c>
      <c r="J14" s="254">
        <v>8</v>
      </c>
      <c r="K14" s="249">
        <v>18</v>
      </c>
      <c r="L14" s="250" t="s">
        <v>17</v>
      </c>
      <c r="M14" s="251">
        <v>6</v>
      </c>
      <c r="N14" s="252">
        <v>12</v>
      </c>
      <c r="O14" s="253" t="s">
        <v>17</v>
      </c>
      <c r="P14" s="254">
        <v>11</v>
      </c>
      <c r="Q14" s="249">
        <v>14</v>
      </c>
      <c r="R14" s="250" t="s">
        <v>17</v>
      </c>
      <c r="S14" s="251">
        <v>5</v>
      </c>
      <c r="T14" s="255">
        <v>16</v>
      </c>
      <c r="U14" s="250" t="s">
        <v>17</v>
      </c>
      <c r="V14" s="256">
        <v>5</v>
      </c>
      <c r="W14" s="249">
        <v>6</v>
      </c>
      <c r="X14" s="250" t="s">
        <v>17</v>
      </c>
      <c r="Y14" s="251">
        <v>14</v>
      </c>
      <c r="Z14" s="250"/>
      <c r="AA14" s="250"/>
      <c r="AB14" s="256"/>
      <c r="AC14" s="255"/>
      <c r="AD14" s="250"/>
      <c r="AE14" s="257"/>
      <c r="AF14" s="249"/>
      <c r="AG14" s="250"/>
      <c r="AH14" s="251"/>
      <c r="AI14" s="255"/>
      <c r="AJ14" s="250"/>
      <c r="AK14" s="257"/>
      <c r="AL14" s="256"/>
      <c r="AM14" s="258">
        <f aca="true" t="shared" si="4" ref="AM14:AM21">SUM(AN14:AP14)</f>
        <v>7</v>
      </c>
      <c r="AN14" s="259">
        <v>6</v>
      </c>
      <c r="AO14" s="259"/>
      <c r="AP14" s="259">
        <v>1</v>
      </c>
      <c r="AQ14" s="259">
        <f>SUM(B14+E14+H14+K14+N14+Q14+T14+W14)</f>
        <v>90</v>
      </c>
      <c r="AR14" s="260" t="s">
        <v>17</v>
      </c>
      <c r="AS14" s="259">
        <f>SUM(D14+G14+J14+M14+P14+S14+V14+Y14)</f>
        <v>54</v>
      </c>
      <c r="AT14" s="261">
        <f>2*AN14+AO14</f>
        <v>12</v>
      </c>
      <c r="AU14" s="259"/>
    </row>
    <row r="15" spans="1:47" ht="15.75">
      <c r="A15" s="416" t="s">
        <v>526</v>
      </c>
      <c r="B15" s="262">
        <v>5</v>
      </c>
      <c r="C15" s="263" t="s">
        <v>17</v>
      </c>
      <c r="D15" s="264">
        <v>12</v>
      </c>
      <c r="E15" s="265"/>
      <c r="F15" s="247"/>
      <c r="G15" s="266"/>
      <c r="H15" s="267">
        <v>6</v>
      </c>
      <c r="I15" s="263" t="s">
        <v>17</v>
      </c>
      <c r="J15" s="268">
        <v>8</v>
      </c>
      <c r="K15" s="267">
        <v>8</v>
      </c>
      <c r="L15" s="263" t="s">
        <v>17</v>
      </c>
      <c r="M15" s="268">
        <v>6</v>
      </c>
      <c r="N15" s="267">
        <v>6</v>
      </c>
      <c r="O15" s="263" t="s">
        <v>17</v>
      </c>
      <c r="P15" s="268">
        <v>7</v>
      </c>
      <c r="Q15" s="267">
        <v>9</v>
      </c>
      <c r="R15" s="263" t="s">
        <v>17</v>
      </c>
      <c r="S15" s="268">
        <v>8</v>
      </c>
      <c r="T15" s="269">
        <v>21</v>
      </c>
      <c r="U15" s="263" t="s">
        <v>17</v>
      </c>
      <c r="V15" s="264">
        <v>5</v>
      </c>
      <c r="W15" s="267">
        <v>0</v>
      </c>
      <c r="X15" s="263" t="s">
        <v>17</v>
      </c>
      <c r="Y15" s="268">
        <v>8</v>
      </c>
      <c r="Z15" s="263"/>
      <c r="AA15" s="263"/>
      <c r="AB15" s="264"/>
      <c r="AC15" s="269"/>
      <c r="AD15" s="263"/>
      <c r="AE15" s="270"/>
      <c r="AF15" s="267"/>
      <c r="AG15" s="263"/>
      <c r="AH15" s="268"/>
      <c r="AI15" s="269"/>
      <c r="AJ15" s="263"/>
      <c r="AK15" s="270"/>
      <c r="AL15" s="264"/>
      <c r="AM15" s="258">
        <f t="shared" si="4"/>
        <v>7</v>
      </c>
      <c r="AN15" s="271">
        <v>3</v>
      </c>
      <c r="AO15" s="271"/>
      <c r="AP15" s="271">
        <v>4</v>
      </c>
      <c r="AQ15" s="259">
        <f aca="true" t="shared" si="5" ref="AQ15:AQ21">SUM(B15+E15+H15+K15+N15+Q15+T15+W15)</f>
        <v>55</v>
      </c>
      <c r="AR15" s="260" t="s">
        <v>17</v>
      </c>
      <c r="AS15" s="259">
        <f aca="true" t="shared" si="6" ref="AS15:AS21">SUM(D15+G15+J15+M15+P15+S15+V15+Y15)</f>
        <v>54</v>
      </c>
      <c r="AT15" s="261">
        <f aca="true" t="shared" si="7" ref="AT15:AT21">2*AN15+AO15</f>
        <v>6</v>
      </c>
      <c r="AU15" s="271"/>
    </row>
    <row r="16" spans="1:47" ht="15.75">
      <c r="A16" s="416" t="s">
        <v>309</v>
      </c>
      <c r="B16" s="272">
        <v>8</v>
      </c>
      <c r="C16" s="273" t="s">
        <v>17</v>
      </c>
      <c r="D16" s="274">
        <v>12</v>
      </c>
      <c r="E16" s="275">
        <v>8</v>
      </c>
      <c r="F16" s="276" t="s">
        <v>17</v>
      </c>
      <c r="G16" s="277">
        <v>6</v>
      </c>
      <c r="H16" s="278"/>
      <c r="I16" s="279"/>
      <c r="J16" s="280"/>
      <c r="K16" s="275">
        <v>8</v>
      </c>
      <c r="L16" s="276" t="s">
        <v>17</v>
      </c>
      <c r="M16" s="277">
        <v>6</v>
      </c>
      <c r="N16" s="275">
        <v>3</v>
      </c>
      <c r="O16" s="273" t="s">
        <v>17</v>
      </c>
      <c r="P16" s="277">
        <v>5</v>
      </c>
      <c r="Q16" s="275">
        <v>7</v>
      </c>
      <c r="R16" s="276" t="s">
        <v>17</v>
      </c>
      <c r="S16" s="277">
        <v>8</v>
      </c>
      <c r="T16" s="281">
        <v>9</v>
      </c>
      <c r="U16" s="276" t="s">
        <v>17</v>
      </c>
      <c r="V16" s="274">
        <v>4</v>
      </c>
      <c r="W16" s="275">
        <v>3</v>
      </c>
      <c r="X16" s="276" t="s">
        <v>17</v>
      </c>
      <c r="Y16" s="277">
        <v>7</v>
      </c>
      <c r="Z16" s="276"/>
      <c r="AA16" s="276"/>
      <c r="AB16" s="274"/>
      <c r="AC16" s="281"/>
      <c r="AD16" s="276"/>
      <c r="AE16" s="282"/>
      <c r="AF16" s="275"/>
      <c r="AG16" s="276"/>
      <c r="AH16" s="277"/>
      <c r="AI16" s="281"/>
      <c r="AJ16" s="276"/>
      <c r="AK16" s="282"/>
      <c r="AL16" s="274"/>
      <c r="AM16" s="258">
        <f t="shared" si="4"/>
        <v>7</v>
      </c>
      <c r="AN16" s="283">
        <v>3</v>
      </c>
      <c r="AO16" s="283"/>
      <c r="AP16" s="283">
        <v>4</v>
      </c>
      <c r="AQ16" s="259">
        <f t="shared" si="5"/>
        <v>46</v>
      </c>
      <c r="AR16" s="260" t="s">
        <v>17</v>
      </c>
      <c r="AS16" s="259">
        <f t="shared" si="6"/>
        <v>48</v>
      </c>
      <c r="AT16" s="261">
        <f t="shared" si="7"/>
        <v>6</v>
      </c>
      <c r="AU16" s="283"/>
    </row>
    <row r="17" spans="1:47" ht="15.75">
      <c r="A17" s="416" t="s">
        <v>527</v>
      </c>
      <c r="B17" s="256">
        <v>6</v>
      </c>
      <c r="C17" s="263" t="s">
        <v>17</v>
      </c>
      <c r="D17" s="256">
        <v>18</v>
      </c>
      <c r="E17" s="249">
        <v>6</v>
      </c>
      <c r="F17" s="250" t="s">
        <v>17</v>
      </c>
      <c r="G17" s="251">
        <v>8</v>
      </c>
      <c r="H17" s="249">
        <v>6</v>
      </c>
      <c r="I17" s="263" t="s">
        <v>17</v>
      </c>
      <c r="J17" s="251">
        <v>8</v>
      </c>
      <c r="K17" s="284"/>
      <c r="L17" s="248"/>
      <c r="M17" s="285"/>
      <c r="N17" s="249">
        <v>2</v>
      </c>
      <c r="O17" s="253" t="s">
        <v>17</v>
      </c>
      <c r="P17" s="251">
        <v>13</v>
      </c>
      <c r="Q17" s="249">
        <v>5</v>
      </c>
      <c r="R17" s="250" t="s">
        <v>17</v>
      </c>
      <c r="S17" s="251">
        <v>6</v>
      </c>
      <c r="T17" s="255">
        <v>6</v>
      </c>
      <c r="U17" s="250" t="s">
        <v>17</v>
      </c>
      <c r="V17" s="256">
        <v>2</v>
      </c>
      <c r="W17" s="249">
        <v>4</v>
      </c>
      <c r="X17" s="250" t="s">
        <v>17</v>
      </c>
      <c r="Y17" s="251">
        <v>5</v>
      </c>
      <c r="Z17" s="250"/>
      <c r="AA17" s="250"/>
      <c r="AB17" s="256"/>
      <c r="AC17" s="255"/>
      <c r="AD17" s="250"/>
      <c r="AE17" s="257"/>
      <c r="AF17" s="249"/>
      <c r="AG17" s="250"/>
      <c r="AH17" s="251"/>
      <c r="AI17" s="255"/>
      <c r="AJ17" s="250"/>
      <c r="AK17" s="257"/>
      <c r="AL17" s="256"/>
      <c r="AM17" s="258">
        <f t="shared" si="4"/>
        <v>7</v>
      </c>
      <c r="AN17" s="259">
        <v>1</v>
      </c>
      <c r="AO17" s="259"/>
      <c r="AP17" s="259">
        <v>6</v>
      </c>
      <c r="AQ17" s="259">
        <f t="shared" si="5"/>
        <v>35</v>
      </c>
      <c r="AR17" s="260" t="s">
        <v>17</v>
      </c>
      <c r="AS17" s="259">
        <f t="shared" si="6"/>
        <v>60</v>
      </c>
      <c r="AT17" s="261">
        <f t="shared" si="7"/>
        <v>2</v>
      </c>
      <c r="AU17" s="259"/>
    </row>
    <row r="18" spans="1:47" ht="15.75">
      <c r="A18" s="416" t="s">
        <v>415</v>
      </c>
      <c r="B18" s="262">
        <v>11</v>
      </c>
      <c r="C18" s="263" t="s">
        <v>17</v>
      </c>
      <c r="D18" s="264">
        <v>12</v>
      </c>
      <c r="E18" s="267">
        <v>7</v>
      </c>
      <c r="F18" s="263" t="s">
        <v>17</v>
      </c>
      <c r="G18" s="268">
        <v>6</v>
      </c>
      <c r="H18" s="267">
        <v>5</v>
      </c>
      <c r="I18" s="263" t="s">
        <v>17</v>
      </c>
      <c r="J18" s="268">
        <v>3</v>
      </c>
      <c r="K18" s="267">
        <v>13</v>
      </c>
      <c r="L18" s="263" t="s">
        <v>17</v>
      </c>
      <c r="M18" s="268">
        <v>2</v>
      </c>
      <c r="N18" s="265"/>
      <c r="O18" s="247"/>
      <c r="P18" s="266"/>
      <c r="Q18" s="267">
        <v>7</v>
      </c>
      <c r="R18" s="263" t="s">
        <v>17</v>
      </c>
      <c r="S18" s="268">
        <v>6</v>
      </c>
      <c r="T18" s="269">
        <v>12</v>
      </c>
      <c r="U18" s="263" t="s">
        <v>17</v>
      </c>
      <c r="V18" s="264">
        <v>8</v>
      </c>
      <c r="W18" s="267">
        <v>5</v>
      </c>
      <c r="X18" s="263" t="s">
        <v>17</v>
      </c>
      <c r="Y18" s="268">
        <v>4</v>
      </c>
      <c r="Z18" s="263"/>
      <c r="AA18" s="263"/>
      <c r="AB18" s="264"/>
      <c r="AC18" s="269"/>
      <c r="AD18" s="263"/>
      <c r="AE18" s="270"/>
      <c r="AF18" s="267"/>
      <c r="AG18" s="263"/>
      <c r="AH18" s="268"/>
      <c r="AI18" s="269"/>
      <c r="AJ18" s="263"/>
      <c r="AK18" s="270"/>
      <c r="AL18" s="264"/>
      <c r="AM18" s="258">
        <f t="shared" si="4"/>
        <v>7</v>
      </c>
      <c r="AN18" s="271">
        <v>6</v>
      </c>
      <c r="AO18" s="271"/>
      <c r="AP18" s="271">
        <v>1</v>
      </c>
      <c r="AQ18" s="259">
        <f t="shared" si="5"/>
        <v>60</v>
      </c>
      <c r="AR18" s="260" t="s">
        <v>17</v>
      </c>
      <c r="AS18" s="259">
        <f t="shared" si="6"/>
        <v>41</v>
      </c>
      <c r="AT18" s="261">
        <f t="shared" si="7"/>
        <v>12</v>
      </c>
      <c r="AU18" s="271"/>
    </row>
    <row r="19" spans="1:47" ht="15.75">
      <c r="A19" s="416" t="s">
        <v>386</v>
      </c>
      <c r="B19" s="286">
        <v>5</v>
      </c>
      <c r="C19" s="263" t="s">
        <v>17</v>
      </c>
      <c r="D19" s="287">
        <v>14</v>
      </c>
      <c r="E19" s="288">
        <v>8</v>
      </c>
      <c r="F19" s="289" t="s">
        <v>17</v>
      </c>
      <c r="G19" s="290">
        <v>9</v>
      </c>
      <c r="H19" s="288">
        <v>8</v>
      </c>
      <c r="I19" s="263" t="s">
        <v>17</v>
      </c>
      <c r="J19" s="290">
        <v>7</v>
      </c>
      <c r="K19" s="288">
        <v>6</v>
      </c>
      <c r="L19" s="289" t="s">
        <v>17</v>
      </c>
      <c r="M19" s="290">
        <v>5</v>
      </c>
      <c r="N19" s="288">
        <v>6</v>
      </c>
      <c r="O19" s="264" t="s">
        <v>17</v>
      </c>
      <c r="P19" s="290">
        <v>7</v>
      </c>
      <c r="Q19" s="291"/>
      <c r="R19" s="292"/>
      <c r="S19" s="293"/>
      <c r="T19" s="294">
        <v>9</v>
      </c>
      <c r="U19" s="289" t="s">
        <v>17</v>
      </c>
      <c r="V19" s="289">
        <v>1</v>
      </c>
      <c r="W19" s="295">
        <v>6</v>
      </c>
      <c r="X19" s="289" t="s">
        <v>17</v>
      </c>
      <c r="Y19" s="296">
        <v>3</v>
      </c>
      <c r="Z19" s="289"/>
      <c r="AA19" s="289"/>
      <c r="AB19" s="289"/>
      <c r="AC19" s="294"/>
      <c r="AD19" s="289"/>
      <c r="AE19" s="297"/>
      <c r="AF19" s="295"/>
      <c r="AG19" s="289"/>
      <c r="AH19" s="296"/>
      <c r="AI19" s="294"/>
      <c r="AJ19" s="289"/>
      <c r="AK19" s="297"/>
      <c r="AL19" s="289"/>
      <c r="AM19" s="258">
        <f t="shared" si="4"/>
        <v>7</v>
      </c>
      <c r="AN19" s="283">
        <v>4</v>
      </c>
      <c r="AO19" s="283"/>
      <c r="AP19" s="283">
        <v>3</v>
      </c>
      <c r="AQ19" s="259">
        <f t="shared" si="5"/>
        <v>48</v>
      </c>
      <c r="AR19" s="260" t="s">
        <v>17</v>
      </c>
      <c r="AS19" s="259">
        <f t="shared" si="6"/>
        <v>46</v>
      </c>
      <c r="AT19" s="261">
        <f t="shared" si="7"/>
        <v>8</v>
      </c>
      <c r="AU19" s="283"/>
    </row>
    <row r="20" spans="1:47" ht="15.75">
      <c r="A20" s="416" t="s">
        <v>413</v>
      </c>
      <c r="B20" s="298">
        <v>5</v>
      </c>
      <c r="C20" s="263" t="s">
        <v>17</v>
      </c>
      <c r="D20" s="299">
        <v>16</v>
      </c>
      <c r="E20" s="300">
        <v>5</v>
      </c>
      <c r="F20" s="299" t="s">
        <v>17</v>
      </c>
      <c r="G20" s="301">
        <v>21</v>
      </c>
      <c r="H20" s="300">
        <v>4</v>
      </c>
      <c r="I20" s="263" t="s">
        <v>17</v>
      </c>
      <c r="J20" s="301">
        <v>9</v>
      </c>
      <c r="K20" s="300">
        <v>2</v>
      </c>
      <c r="L20" s="299" t="s">
        <v>17</v>
      </c>
      <c r="M20" s="301">
        <v>6</v>
      </c>
      <c r="N20" s="300">
        <v>8</v>
      </c>
      <c r="O20" s="263" t="s">
        <v>17</v>
      </c>
      <c r="P20" s="301">
        <v>12</v>
      </c>
      <c r="Q20" s="300">
        <v>1</v>
      </c>
      <c r="R20" s="299" t="s">
        <v>17</v>
      </c>
      <c r="S20" s="301">
        <v>9</v>
      </c>
      <c r="T20" s="302"/>
      <c r="U20" s="303"/>
      <c r="V20" s="303"/>
      <c r="W20" s="300">
        <v>4</v>
      </c>
      <c r="X20" s="299" t="s">
        <v>17</v>
      </c>
      <c r="Y20" s="301">
        <v>4</v>
      </c>
      <c r="Z20" s="299"/>
      <c r="AA20" s="299"/>
      <c r="AB20" s="299"/>
      <c r="AC20" s="298"/>
      <c r="AD20" s="299"/>
      <c r="AE20" s="304"/>
      <c r="AF20" s="300"/>
      <c r="AG20" s="299"/>
      <c r="AH20" s="301"/>
      <c r="AI20" s="298"/>
      <c r="AJ20" s="299"/>
      <c r="AK20" s="304"/>
      <c r="AL20" s="299"/>
      <c r="AM20" s="258">
        <f t="shared" si="4"/>
        <v>7</v>
      </c>
      <c r="AN20" s="305"/>
      <c r="AO20" s="305">
        <v>1</v>
      </c>
      <c r="AP20" s="305">
        <v>6</v>
      </c>
      <c r="AQ20" s="259">
        <f t="shared" si="5"/>
        <v>29</v>
      </c>
      <c r="AR20" s="260" t="s">
        <v>17</v>
      </c>
      <c r="AS20" s="259">
        <f t="shared" si="6"/>
        <v>77</v>
      </c>
      <c r="AT20" s="261">
        <f t="shared" si="7"/>
        <v>1</v>
      </c>
      <c r="AU20" s="305"/>
    </row>
    <row r="21" spans="1:47" ht="15.75">
      <c r="A21" s="416" t="s">
        <v>497</v>
      </c>
      <c r="B21" s="298">
        <v>14</v>
      </c>
      <c r="C21" s="263" t="s">
        <v>17</v>
      </c>
      <c r="D21" s="299">
        <v>6</v>
      </c>
      <c r="E21" s="300">
        <v>8</v>
      </c>
      <c r="F21" s="299" t="s">
        <v>17</v>
      </c>
      <c r="G21" s="301">
        <v>0</v>
      </c>
      <c r="H21" s="300">
        <v>7</v>
      </c>
      <c r="I21" s="263" t="s">
        <v>17</v>
      </c>
      <c r="J21" s="301">
        <v>3</v>
      </c>
      <c r="K21" s="300">
        <v>5</v>
      </c>
      <c r="L21" s="299" t="s">
        <v>17</v>
      </c>
      <c r="M21" s="301">
        <v>4</v>
      </c>
      <c r="N21" s="300">
        <v>4</v>
      </c>
      <c r="O21" s="263" t="s">
        <v>17</v>
      </c>
      <c r="P21" s="301">
        <v>5</v>
      </c>
      <c r="Q21" s="300">
        <v>3</v>
      </c>
      <c r="R21" s="299" t="s">
        <v>17</v>
      </c>
      <c r="S21" s="301">
        <v>6</v>
      </c>
      <c r="T21" s="298">
        <v>4</v>
      </c>
      <c r="U21" s="299" t="s">
        <v>17</v>
      </c>
      <c r="V21" s="299">
        <v>4</v>
      </c>
      <c r="W21" s="306"/>
      <c r="X21" s="303"/>
      <c r="Y21" s="307"/>
      <c r="Z21" s="299"/>
      <c r="AA21" s="299"/>
      <c r="AB21" s="299"/>
      <c r="AC21" s="298"/>
      <c r="AD21" s="299"/>
      <c r="AE21" s="304"/>
      <c r="AF21" s="308"/>
      <c r="AG21" s="309"/>
      <c r="AH21" s="310"/>
      <c r="AI21" s="298"/>
      <c r="AJ21" s="299"/>
      <c r="AK21" s="304"/>
      <c r="AL21" s="299"/>
      <c r="AM21" s="258">
        <f t="shared" si="4"/>
        <v>7</v>
      </c>
      <c r="AN21" s="305">
        <v>4</v>
      </c>
      <c r="AO21" s="305">
        <v>1</v>
      </c>
      <c r="AP21" s="305">
        <v>2</v>
      </c>
      <c r="AQ21" s="259">
        <f t="shared" si="5"/>
        <v>45</v>
      </c>
      <c r="AR21" s="260" t="s">
        <v>17</v>
      </c>
      <c r="AS21" s="259">
        <f t="shared" si="6"/>
        <v>28</v>
      </c>
      <c r="AT21" s="261">
        <f t="shared" si="7"/>
        <v>9</v>
      </c>
      <c r="AU21" s="305"/>
    </row>
    <row r="22" spans="43:46" ht="15.75">
      <c r="AQ22" s="311">
        <f>SUM(AQ14:AQ21)</f>
        <v>408</v>
      </c>
      <c r="AS22" s="311">
        <f>SUM(AS14:AS21)</f>
        <v>408</v>
      </c>
      <c r="AT22" s="311">
        <f>SUM(AT14:AT21)</f>
        <v>56</v>
      </c>
    </row>
    <row r="24" ht="15.75">
      <c r="AT24" s="243">
        <f>AT11/2+AT22/2+AT36/2+AT47/2</f>
        <v>112</v>
      </c>
    </row>
    <row r="27" spans="1:47" ht="67.5">
      <c r="A27" s="698" t="s">
        <v>545</v>
      </c>
      <c r="B27" s="860" t="s">
        <v>768</v>
      </c>
      <c r="C27" s="861"/>
      <c r="D27" s="862"/>
      <c r="E27" s="863" t="s">
        <v>419</v>
      </c>
      <c r="F27" s="864"/>
      <c r="G27" s="865"/>
      <c r="H27" s="866" t="s">
        <v>418</v>
      </c>
      <c r="I27" s="867"/>
      <c r="J27" s="868"/>
      <c r="K27" s="863" t="s">
        <v>497</v>
      </c>
      <c r="L27" s="864"/>
      <c r="M27" s="865"/>
      <c r="N27" s="866" t="s">
        <v>197</v>
      </c>
      <c r="O27" s="867"/>
      <c r="P27" s="868"/>
      <c r="Q27" s="863" t="s">
        <v>412</v>
      </c>
      <c r="R27" s="864"/>
      <c r="S27" s="865"/>
      <c r="T27" s="873" t="s">
        <v>709</v>
      </c>
      <c r="U27" s="874"/>
      <c r="V27" s="875"/>
      <c r="W27" s="863" t="s">
        <v>415</v>
      </c>
      <c r="X27" s="864"/>
      <c r="Y27" s="865"/>
      <c r="Z27" s="876"/>
      <c r="AA27" s="874"/>
      <c r="AB27" s="857"/>
      <c r="AC27" s="876"/>
      <c r="AD27" s="874"/>
      <c r="AE27" s="857"/>
      <c r="AF27" s="858"/>
      <c r="AG27" s="864"/>
      <c r="AH27" s="865"/>
      <c r="AI27" s="873"/>
      <c r="AJ27" s="874"/>
      <c r="AK27" s="857"/>
      <c r="AL27" s="244"/>
      <c r="AM27" s="245" t="s">
        <v>420</v>
      </c>
      <c r="AN27" s="245" t="s">
        <v>421</v>
      </c>
      <c r="AO27" s="245" t="s">
        <v>422</v>
      </c>
      <c r="AP27" s="245" t="s">
        <v>423</v>
      </c>
      <c r="AQ27" s="876" t="s">
        <v>424</v>
      </c>
      <c r="AR27" s="874"/>
      <c r="AS27" s="857"/>
      <c r="AT27" s="245" t="s">
        <v>425</v>
      </c>
      <c r="AU27" s="245" t="s">
        <v>426</v>
      </c>
    </row>
    <row r="28" spans="1:47" ht="15.75">
      <c r="A28" s="699" t="s">
        <v>417</v>
      </c>
      <c r="B28" s="248"/>
      <c r="C28" s="247"/>
      <c r="D28" s="248"/>
      <c r="E28" s="249">
        <v>8</v>
      </c>
      <c r="F28" s="250" t="s">
        <v>17</v>
      </c>
      <c r="G28" s="251">
        <v>4</v>
      </c>
      <c r="H28" s="252">
        <v>11</v>
      </c>
      <c r="I28" s="253" t="s">
        <v>17</v>
      </c>
      <c r="J28" s="254">
        <v>4</v>
      </c>
      <c r="K28" s="249">
        <v>9</v>
      </c>
      <c r="L28" s="250" t="s">
        <v>17</v>
      </c>
      <c r="M28" s="251">
        <v>7</v>
      </c>
      <c r="N28" s="252">
        <v>12</v>
      </c>
      <c r="O28" s="253" t="s">
        <v>17</v>
      </c>
      <c r="P28" s="254">
        <v>6</v>
      </c>
      <c r="Q28" s="249">
        <v>15</v>
      </c>
      <c r="R28" s="250" t="s">
        <v>17</v>
      </c>
      <c r="S28" s="251">
        <v>10</v>
      </c>
      <c r="T28" s="255">
        <v>28</v>
      </c>
      <c r="U28" s="250" t="s">
        <v>17</v>
      </c>
      <c r="V28" s="256">
        <v>16</v>
      </c>
      <c r="W28" s="249">
        <v>21</v>
      </c>
      <c r="X28" s="250" t="s">
        <v>17</v>
      </c>
      <c r="Y28" s="251">
        <v>5</v>
      </c>
      <c r="Z28" s="250"/>
      <c r="AA28" s="250"/>
      <c r="AB28" s="256"/>
      <c r="AC28" s="255"/>
      <c r="AD28" s="250"/>
      <c r="AE28" s="257"/>
      <c r="AF28" s="249"/>
      <c r="AG28" s="250"/>
      <c r="AH28" s="251"/>
      <c r="AI28" s="255"/>
      <c r="AJ28" s="250"/>
      <c r="AK28" s="257"/>
      <c r="AL28" s="256"/>
      <c r="AM28" s="258">
        <f aca="true" t="shared" si="8" ref="AM28:AM35">SUM(AN28:AP28)</f>
        <v>7</v>
      </c>
      <c r="AN28" s="259">
        <v>7</v>
      </c>
      <c r="AO28" s="259"/>
      <c r="AP28" s="259"/>
      <c r="AQ28" s="259">
        <f>SUM(B28+E28+H28+K28+N28+Q28+T28+W28)</f>
        <v>104</v>
      </c>
      <c r="AR28" s="260" t="s">
        <v>17</v>
      </c>
      <c r="AS28" s="259">
        <f>SUM(D28+G28+J28+M28+P28+S28+V28+Y28)</f>
        <v>52</v>
      </c>
      <c r="AT28" s="261">
        <f>2*AN28+AO28</f>
        <v>14</v>
      </c>
      <c r="AU28" s="259"/>
    </row>
    <row r="29" spans="1:47" ht="15.75">
      <c r="A29" s="699" t="s">
        <v>419</v>
      </c>
      <c r="B29" s="264">
        <v>4</v>
      </c>
      <c r="C29" s="263" t="s">
        <v>17</v>
      </c>
      <c r="D29" s="264">
        <v>8</v>
      </c>
      <c r="E29" s="265"/>
      <c r="F29" s="247"/>
      <c r="G29" s="266"/>
      <c r="H29" s="267">
        <v>5</v>
      </c>
      <c r="I29" s="263" t="s">
        <v>17</v>
      </c>
      <c r="J29" s="268">
        <v>0</v>
      </c>
      <c r="K29" s="267">
        <v>5</v>
      </c>
      <c r="L29" s="263" t="s">
        <v>17</v>
      </c>
      <c r="M29" s="268">
        <v>0</v>
      </c>
      <c r="N29" s="267">
        <v>9</v>
      </c>
      <c r="O29" s="263" t="s">
        <v>17</v>
      </c>
      <c r="P29" s="268">
        <v>3</v>
      </c>
      <c r="Q29" s="267">
        <v>14</v>
      </c>
      <c r="R29" s="263" t="s">
        <v>17</v>
      </c>
      <c r="S29" s="268">
        <v>6</v>
      </c>
      <c r="T29" s="269">
        <v>12</v>
      </c>
      <c r="U29" s="263" t="s">
        <v>17</v>
      </c>
      <c r="V29" s="264">
        <v>4</v>
      </c>
      <c r="W29" s="267">
        <v>9</v>
      </c>
      <c r="X29" s="263" t="s">
        <v>17</v>
      </c>
      <c r="Y29" s="268">
        <v>4</v>
      </c>
      <c r="Z29" s="263"/>
      <c r="AA29" s="263"/>
      <c r="AB29" s="264"/>
      <c r="AC29" s="269"/>
      <c r="AD29" s="263"/>
      <c r="AE29" s="270"/>
      <c r="AF29" s="267"/>
      <c r="AG29" s="263"/>
      <c r="AH29" s="268"/>
      <c r="AI29" s="269"/>
      <c r="AJ29" s="263"/>
      <c r="AK29" s="270"/>
      <c r="AL29" s="264"/>
      <c r="AM29" s="258">
        <f t="shared" si="8"/>
        <v>7</v>
      </c>
      <c r="AN29" s="271">
        <v>6</v>
      </c>
      <c r="AO29" s="271"/>
      <c r="AP29" s="271">
        <v>1</v>
      </c>
      <c r="AQ29" s="259">
        <f aca="true" t="shared" si="9" ref="AQ29:AQ35">SUM(B29+E29+H29+K29+N29+Q29+T29+W29)</f>
        <v>58</v>
      </c>
      <c r="AR29" s="260" t="s">
        <v>17</v>
      </c>
      <c r="AS29" s="259">
        <f aca="true" t="shared" si="10" ref="AS29:AS35">SUM(D29+G29+J29+M29+P29+S29+V29+Y29)</f>
        <v>25</v>
      </c>
      <c r="AT29" s="261">
        <f aca="true" t="shared" si="11" ref="AT29:AT35">2*AN29+AO29</f>
        <v>12</v>
      </c>
      <c r="AU29" s="271"/>
    </row>
    <row r="30" spans="1:47" ht="15.75">
      <c r="A30" s="699" t="s">
        <v>418</v>
      </c>
      <c r="B30" s="274">
        <v>4</v>
      </c>
      <c r="C30" s="273" t="s">
        <v>17</v>
      </c>
      <c r="D30" s="274">
        <v>11</v>
      </c>
      <c r="E30" s="275">
        <v>0</v>
      </c>
      <c r="F30" s="276" t="s">
        <v>17</v>
      </c>
      <c r="G30" s="277">
        <v>5</v>
      </c>
      <c r="H30" s="278"/>
      <c r="I30" s="279"/>
      <c r="J30" s="280"/>
      <c r="K30" s="275">
        <v>10</v>
      </c>
      <c r="L30" s="276" t="s">
        <v>17</v>
      </c>
      <c r="M30" s="277">
        <v>2</v>
      </c>
      <c r="N30" s="275">
        <v>6</v>
      </c>
      <c r="O30" s="273" t="s">
        <v>17</v>
      </c>
      <c r="P30" s="277">
        <v>6</v>
      </c>
      <c r="Q30" s="275">
        <v>11</v>
      </c>
      <c r="R30" s="276" t="s">
        <v>17</v>
      </c>
      <c r="S30" s="277">
        <v>4</v>
      </c>
      <c r="T30" s="281">
        <v>7</v>
      </c>
      <c r="U30" s="276" t="s">
        <v>17</v>
      </c>
      <c r="V30" s="274">
        <v>3</v>
      </c>
      <c r="W30" s="275">
        <v>7</v>
      </c>
      <c r="X30" s="276" t="s">
        <v>17</v>
      </c>
      <c r="Y30" s="277">
        <v>1</v>
      </c>
      <c r="Z30" s="276"/>
      <c r="AA30" s="276"/>
      <c r="AB30" s="274"/>
      <c r="AC30" s="281"/>
      <c r="AD30" s="276"/>
      <c r="AE30" s="282"/>
      <c r="AF30" s="275"/>
      <c r="AG30" s="276"/>
      <c r="AH30" s="277"/>
      <c r="AI30" s="281"/>
      <c r="AJ30" s="276"/>
      <c r="AK30" s="282"/>
      <c r="AL30" s="274"/>
      <c r="AM30" s="258">
        <f t="shared" si="8"/>
        <v>7</v>
      </c>
      <c r="AN30" s="283">
        <v>4</v>
      </c>
      <c r="AO30" s="283">
        <v>1</v>
      </c>
      <c r="AP30" s="283">
        <v>2</v>
      </c>
      <c r="AQ30" s="259">
        <f t="shared" si="9"/>
        <v>45</v>
      </c>
      <c r="AR30" s="260" t="s">
        <v>17</v>
      </c>
      <c r="AS30" s="259">
        <f t="shared" si="10"/>
        <v>32</v>
      </c>
      <c r="AT30" s="261">
        <f t="shared" si="11"/>
        <v>9</v>
      </c>
      <c r="AU30" s="283"/>
    </row>
    <row r="31" spans="1:47" ht="15.75">
      <c r="A31" s="699" t="s">
        <v>497</v>
      </c>
      <c r="B31" s="256">
        <v>7</v>
      </c>
      <c r="C31" s="263" t="s">
        <v>17</v>
      </c>
      <c r="D31" s="256">
        <v>9</v>
      </c>
      <c r="E31" s="249">
        <v>0</v>
      </c>
      <c r="F31" s="250" t="s">
        <v>17</v>
      </c>
      <c r="G31" s="251">
        <v>5</v>
      </c>
      <c r="H31" s="249">
        <v>2</v>
      </c>
      <c r="I31" s="263" t="s">
        <v>17</v>
      </c>
      <c r="J31" s="251">
        <v>10</v>
      </c>
      <c r="K31" s="284"/>
      <c r="L31" s="248"/>
      <c r="M31" s="285"/>
      <c r="N31" s="249">
        <v>3</v>
      </c>
      <c r="O31" s="253" t="s">
        <v>17</v>
      </c>
      <c r="P31" s="251">
        <v>7</v>
      </c>
      <c r="Q31" s="249">
        <v>5</v>
      </c>
      <c r="R31" s="250" t="s">
        <v>17</v>
      </c>
      <c r="S31" s="251">
        <v>4</v>
      </c>
      <c r="T31" s="255">
        <v>7</v>
      </c>
      <c r="U31" s="250" t="s">
        <v>17</v>
      </c>
      <c r="V31" s="256">
        <v>6</v>
      </c>
      <c r="W31" s="249">
        <v>0</v>
      </c>
      <c r="X31" s="250" t="s">
        <v>17</v>
      </c>
      <c r="Y31" s="251">
        <v>5</v>
      </c>
      <c r="Z31" s="250"/>
      <c r="AA31" s="250"/>
      <c r="AB31" s="256"/>
      <c r="AC31" s="255"/>
      <c r="AD31" s="250"/>
      <c r="AE31" s="257"/>
      <c r="AF31" s="249"/>
      <c r="AG31" s="250"/>
      <c r="AH31" s="251"/>
      <c r="AI31" s="255"/>
      <c r="AJ31" s="250"/>
      <c r="AK31" s="257"/>
      <c r="AL31" s="256"/>
      <c r="AM31" s="258">
        <f t="shared" si="8"/>
        <v>7</v>
      </c>
      <c r="AN31" s="259">
        <v>2</v>
      </c>
      <c r="AO31" s="259"/>
      <c r="AP31" s="259">
        <v>5</v>
      </c>
      <c r="AQ31" s="259">
        <f t="shared" si="9"/>
        <v>24</v>
      </c>
      <c r="AR31" s="260" t="s">
        <v>17</v>
      </c>
      <c r="AS31" s="259">
        <f t="shared" si="10"/>
        <v>46</v>
      </c>
      <c r="AT31" s="261">
        <f t="shared" si="11"/>
        <v>4</v>
      </c>
      <c r="AU31" s="259"/>
    </row>
    <row r="32" spans="1:47" ht="15.75">
      <c r="A32" s="699" t="s">
        <v>197</v>
      </c>
      <c r="B32" s="264">
        <v>6</v>
      </c>
      <c r="C32" s="263" t="s">
        <v>17</v>
      </c>
      <c r="D32" s="264">
        <v>12</v>
      </c>
      <c r="E32" s="267">
        <v>3</v>
      </c>
      <c r="F32" s="263" t="s">
        <v>17</v>
      </c>
      <c r="G32" s="268">
        <v>9</v>
      </c>
      <c r="H32" s="267">
        <v>6</v>
      </c>
      <c r="I32" s="263" t="s">
        <v>17</v>
      </c>
      <c r="J32" s="268">
        <v>6</v>
      </c>
      <c r="K32" s="267">
        <v>7</v>
      </c>
      <c r="L32" s="263" t="s">
        <v>17</v>
      </c>
      <c r="M32" s="268">
        <v>3</v>
      </c>
      <c r="N32" s="265"/>
      <c r="O32" s="247"/>
      <c r="P32" s="266"/>
      <c r="Q32" s="267">
        <v>4</v>
      </c>
      <c r="R32" s="263" t="s">
        <v>17</v>
      </c>
      <c r="S32" s="268">
        <v>12</v>
      </c>
      <c r="T32" s="269">
        <v>11</v>
      </c>
      <c r="U32" s="263" t="s">
        <v>17</v>
      </c>
      <c r="V32" s="264">
        <v>0</v>
      </c>
      <c r="W32" s="267">
        <v>9</v>
      </c>
      <c r="X32" s="263" t="s">
        <v>17</v>
      </c>
      <c r="Y32" s="268">
        <v>2</v>
      </c>
      <c r="Z32" s="263"/>
      <c r="AA32" s="263"/>
      <c r="AB32" s="264"/>
      <c r="AC32" s="269"/>
      <c r="AD32" s="263"/>
      <c r="AE32" s="270"/>
      <c r="AF32" s="267"/>
      <c r="AG32" s="263"/>
      <c r="AH32" s="268"/>
      <c r="AI32" s="269"/>
      <c r="AJ32" s="263"/>
      <c r="AK32" s="270"/>
      <c r="AL32" s="264"/>
      <c r="AM32" s="258">
        <f t="shared" si="8"/>
        <v>7</v>
      </c>
      <c r="AN32" s="271">
        <v>3</v>
      </c>
      <c r="AO32" s="271">
        <v>1</v>
      </c>
      <c r="AP32" s="271">
        <v>3</v>
      </c>
      <c r="AQ32" s="259">
        <f t="shared" si="9"/>
        <v>46</v>
      </c>
      <c r="AR32" s="260" t="s">
        <v>17</v>
      </c>
      <c r="AS32" s="259">
        <f t="shared" si="10"/>
        <v>44</v>
      </c>
      <c r="AT32" s="261">
        <f t="shared" si="11"/>
        <v>7</v>
      </c>
      <c r="AU32" s="271"/>
    </row>
    <row r="33" spans="1:47" ht="15.75">
      <c r="A33" s="699" t="s">
        <v>412</v>
      </c>
      <c r="B33" s="287">
        <v>10</v>
      </c>
      <c r="C33" s="263" t="s">
        <v>17</v>
      </c>
      <c r="D33" s="287">
        <v>15</v>
      </c>
      <c r="E33" s="288">
        <v>6</v>
      </c>
      <c r="F33" s="289" t="s">
        <v>17</v>
      </c>
      <c r="G33" s="290">
        <v>14</v>
      </c>
      <c r="H33" s="288">
        <v>4</v>
      </c>
      <c r="I33" s="263" t="s">
        <v>17</v>
      </c>
      <c r="J33" s="290">
        <v>11</v>
      </c>
      <c r="K33" s="288">
        <v>4</v>
      </c>
      <c r="L33" s="289" t="s">
        <v>17</v>
      </c>
      <c r="M33" s="290">
        <v>5</v>
      </c>
      <c r="N33" s="288">
        <v>12</v>
      </c>
      <c r="O33" s="264" t="s">
        <v>17</v>
      </c>
      <c r="P33" s="290">
        <v>4</v>
      </c>
      <c r="Q33" s="291"/>
      <c r="R33" s="292"/>
      <c r="S33" s="293"/>
      <c r="T33" s="294">
        <v>7</v>
      </c>
      <c r="U33" s="289" t="s">
        <v>17</v>
      </c>
      <c r="V33" s="289">
        <v>3</v>
      </c>
      <c r="W33" s="295">
        <v>8</v>
      </c>
      <c r="X33" s="289" t="s">
        <v>17</v>
      </c>
      <c r="Y33" s="296">
        <v>4</v>
      </c>
      <c r="Z33" s="289"/>
      <c r="AA33" s="289"/>
      <c r="AB33" s="289"/>
      <c r="AC33" s="294"/>
      <c r="AD33" s="289"/>
      <c r="AE33" s="297"/>
      <c r="AF33" s="295"/>
      <c r="AG33" s="289"/>
      <c r="AH33" s="296"/>
      <c r="AI33" s="294"/>
      <c r="AJ33" s="289"/>
      <c r="AK33" s="297"/>
      <c r="AL33" s="289"/>
      <c r="AM33" s="258">
        <f t="shared" si="8"/>
        <v>7</v>
      </c>
      <c r="AN33" s="283">
        <v>3</v>
      </c>
      <c r="AO33" s="283"/>
      <c r="AP33" s="283">
        <v>4</v>
      </c>
      <c r="AQ33" s="259">
        <f t="shared" si="9"/>
        <v>51</v>
      </c>
      <c r="AR33" s="260" t="s">
        <v>17</v>
      </c>
      <c r="AS33" s="259">
        <f t="shared" si="10"/>
        <v>56</v>
      </c>
      <c r="AT33" s="261">
        <f t="shared" si="11"/>
        <v>6</v>
      </c>
      <c r="AU33" s="283"/>
    </row>
    <row r="34" spans="1:47" ht="15.75">
      <c r="A34" s="699" t="s">
        <v>386</v>
      </c>
      <c r="B34" s="299">
        <v>16</v>
      </c>
      <c r="C34" s="263" t="s">
        <v>17</v>
      </c>
      <c r="D34" s="299">
        <v>28</v>
      </c>
      <c r="E34" s="300">
        <v>4</v>
      </c>
      <c r="F34" s="299" t="s">
        <v>17</v>
      </c>
      <c r="G34" s="301">
        <v>12</v>
      </c>
      <c r="H34" s="300">
        <v>3</v>
      </c>
      <c r="I34" s="263" t="s">
        <v>17</v>
      </c>
      <c r="J34" s="301">
        <v>7</v>
      </c>
      <c r="K34" s="300">
        <v>6</v>
      </c>
      <c r="L34" s="299" t="s">
        <v>17</v>
      </c>
      <c r="M34" s="301">
        <v>7</v>
      </c>
      <c r="N34" s="300">
        <v>0</v>
      </c>
      <c r="O34" s="263" t="s">
        <v>17</v>
      </c>
      <c r="P34" s="301">
        <v>11</v>
      </c>
      <c r="Q34" s="300">
        <v>3</v>
      </c>
      <c r="R34" s="299" t="s">
        <v>17</v>
      </c>
      <c r="S34" s="301">
        <v>7</v>
      </c>
      <c r="T34" s="302"/>
      <c r="U34" s="303"/>
      <c r="V34" s="303"/>
      <c r="W34" s="300">
        <v>3</v>
      </c>
      <c r="X34" s="299" t="s">
        <v>17</v>
      </c>
      <c r="Y34" s="301">
        <v>5</v>
      </c>
      <c r="Z34" s="299"/>
      <c r="AA34" s="299"/>
      <c r="AB34" s="299"/>
      <c r="AC34" s="298"/>
      <c r="AD34" s="299"/>
      <c r="AE34" s="304"/>
      <c r="AF34" s="300"/>
      <c r="AG34" s="299"/>
      <c r="AH34" s="301"/>
      <c r="AI34" s="298"/>
      <c r="AJ34" s="299"/>
      <c r="AK34" s="304"/>
      <c r="AL34" s="299"/>
      <c r="AM34" s="258">
        <f t="shared" si="8"/>
        <v>7</v>
      </c>
      <c r="AN34" s="305"/>
      <c r="AO34" s="305"/>
      <c r="AP34" s="305">
        <v>7</v>
      </c>
      <c r="AQ34" s="259">
        <f t="shared" si="9"/>
        <v>35</v>
      </c>
      <c r="AR34" s="260" t="s">
        <v>17</v>
      </c>
      <c r="AS34" s="259">
        <f t="shared" si="10"/>
        <v>77</v>
      </c>
      <c r="AT34" s="261">
        <f t="shared" si="11"/>
        <v>0</v>
      </c>
      <c r="AU34" s="305"/>
    </row>
    <row r="35" spans="1:47" ht="15.75">
      <c r="A35" s="699" t="s">
        <v>415</v>
      </c>
      <c r="B35" s="299">
        <v>5</v>
      </c>
      <c r="C35" s="263" t="s">
        <v>17</v>
      </c>
      <c r="D35" s="299">
        <v>21</v>
      </c>
      <c r="E35" s="300">
        <v>4</v>
      </c>
      <c r="F35" s="299" t="s">
        <v>17</v>
      </c>
      <c r="G35" s="301">
        <v>9</v>
      </c>
      <c r="H35" s="300">
        <v>1</v>
      </c>
      <c r="I35" s="263" t="s">
        <v>17</v>
      </c>
      <c r="J35" s="301">
        <v>7</v>
      </c>
      <c r="K35" s="300">
        <v>5</v>
      </c>
      <c r="L35" s="299" t="s">
        <v>17</v>
      </c>
      <c r="M35" s="301">
        <v>0</v>
      </c>
      <c r="N35" s="300">
        <v>2</v>
      </c>
      <c r="O35" s="263" t="s">
        <v>17</v>
      </c>
      <c r="P35" s="301">
        <v>9</v>
      </c>
      <c r="Q35" s="300">
        <v>4</v>
      </c>
      <c r="R35" s="299" t="s">
        <v>17</v>
      </c>
      <c r="S35" s="301">
        <v>8</v>
      </c>
      <c r="T35" s="298">
        <v>5</v>
      </c>
      <c r="U35" s="299" t="s">
        <v>17</v>
      </c>
      <c r="V35" s="299">
        <v>3</v>
      </c>
      <c r="W35" s="306"/>
      <c r="X35" s="303"/>
      <c r="Y35" s="307"/>
      <c r="Z35" s="299"/>
      <c r="AA35" s="299"/>
      <c r="AB35" s="299"/>
      <c r="AC35" s="298"/>
      <c r="AD35" s="299"/>
      <c r="AE35" s="304"/>
      <c r="AF35" s="308"/>
      <c r="AG35" s="309"/>
      <c r="AH35" s="310"/>
      <c r="AI35" s="298"/>
      <c r="AJ35" s="299"/>
      <c r="AK35" s="304"/>
      <c r="AL35" s="299"/>
      <c r="AM35" s="258">
        <f t="shared" si="8"/>
        <v>7</v>
      </c>
      <c r="AN35" s="305">
        <v>2</v>
      </c>
      <c r="AO35" s="305"/>
      <c r="AP35" s="305">
        <v>5</v>
      </c>
      <c r="AQ35" s="259">
        <f t="shared" si="9"/>
        <v>26</v>
      </c>
      <c r="AR35" s="260" t="s">
        <v>17</v>
      </c>
      <c r="AS35" s="259">
        <f t="shared" si="10"/>
        <v>57</v>
      </c>
      <c r="AT35" s="261">
        <f t="shared" si="11"/>
        <v>4</v>
      </c>
      <c r="AU35" s="305"/>
    </row>
    <row r="36" spans="43:46" ht="15.75">
      <c r="AQ36" s="311">
        <f>SUM(AQ28:AQ35)</f>
        <v>389</v>
      </c>
      <c r="AS36" s="311">
        <f>SUM(AS28:AS35)</f>
        <v>389</v>
      </c>
      <c r="AT36" s="311">
        <f>SUM(AT28:AT35)</f>
        <v>56</v>
      </c>
    </row>
    <row r="38" spans="1:47" ht="41.25" customHeight="1">
      <c r="A38" s="698" t="s">
        <v>546</v>
      </c>
      <c r="B38" s="869" t="s">
        <v>767</v>
      </c>
      <c r="C38" s="869"/>
      <c r="D38" s="860"/>
      <c r="E38" s="870" t="s">
        <v>413</v>
      </c>
      <c r="F38" s="871"/>
      <c r="G38" s="872"/>
      <c r="H38" s="843" t="s">
        <v>411</v>
      </c>
      <c r="I38" s="843"/>
      <c r="J38" s="843"/>
      <c r="K38" s="843" t="s">
        <v>372</v>
      </c>
      <c r="L38" s="843"/>
      <c r="M38" s="843"/>
      <c r="N38" s="843" t="s">
        <v>817</v>
      </c>
      <c r="O38" s="843"/>
      <c r="P38" s="843"/>
      <c r="Q38" s="870" t="s">
        <v>416</v>
      </c>
      <c r="R38" s="871"/>
      <c r="S38" s="872"/>
      <c r="T38" s="869" t="s">
        <v>818</v>
      </c>
      <c r="U38" s="869"/>
      <c r="V38" s="860"/>
      <c r="W38" s="870" t="s">
        <v>414</v>
      </c>
      <c r="X38" s="871"/>
      <c r="Y38" s="872"/>
      <c r="Z38" s="876"/>
      <c r="AA38" s="874"/>
      <c r="AB38" s="857"/>
      <c r="AC38" s="876"/>
      <c r="AD38" s="874"/>
      <c r="AE38" s="857"/>
      <c r="AF38" s="858"/>
      <c r="AG38" s="864"/>
      <c r="AH38" s="865"/>
      <c r="AI38" s="873"/>
      <c r="AJ38" s="874"/>
      <c r="AK38" s="857"/>
      <c r="AL38" s="244"/>
      <c r="AM38" s="245" t="s">
        <v>420</v>
      </c>
      <c r="AN38" s="245" t="s">
        <v>421</v>
      </c>
      <c r="AO38" s="245" t="s">
        <v>422</v>
      </c>
      <c r="AP38" s="245" t="s">
        <v>423</v>
      </c>
      <c r="AQ38" s="859" t="s">
        <v>424</v>
      </c>
      <c r="AR38" s="859"/>
      <c r="AS38" s="859"/>
      <c r="AT38" s="245" t="s">
        <v>425</v>
      </c>
      <c r="AU38" s="245" t="s">
        <v>426</v>
      </c>
    </row>
    <row r="39" spans="1:47" ht="15.75">
      <c r="A39" s="699" t="s">
        <v>163</v>
      </c>
      <c r="B39" s="248"/>
      <c r="C39" s="247"/>
      <c r="D39" s="248"/>
      <c r="E39" s="249">
        <v>10</v>
      </c>
      <c r="F39" s="250" t="s">
        <v>17</v>
      </c>
      <c r="G39" s="251">
        <v>8</v>
      </c>
      <c r="H39" s="252">
        <v>2</v>
      </c>
      <c r="I39" s="253" t="s">
        <v>17</v>
      </c>
      <c r="J39" s="254">
        <v>16</v>
      </c>
      <c r="K39" s="252">
        <v>3</v>
      </c>
      <c r="L39" s="253" t="s">
        <v>17</v>
      </c>
      <c r="M39" s="254">
        <v>13</v>
      </c>
      <c r="N39" s="252">
        <v>1</v>
      </c>
      <c r="O39" s="253" t="s">
        <v>17</v>
      </c>
      <c r="P39" s="254">
        <v>12</v>
      </c>
      <c r="Q39" s="249">
        <v>2</v>
      </c>
      <c r="R39" s="250" t="s">
        <v>17</v>
      </c>
      <c r="S39" s="251">
        <v>11</v>
      </c>
      <c r="T39" s="255">
        <v>6</v>
      </c>
      <c r="U39" s="250" t="s">
        <v>17</v>
      </c>
      <c r="V39" s="256">
        <v>3</v>
      </c>
      <c r="W39" s="249">
        <v>4</v>
      </c>
      <c r="X39" s="250" t="s">
        <v>17</v>
      </c>
      <c r="Y39" s="251">
        <v>11</v>
      </c>
      <c r="Z39" s="250"/>
      <c r="AA39" s="250"/>
      <c r="AB39" s="256"/>
      <c r="AC39" s="255"/>
      <c r="AD39" s="250"/>
      <c r="AE39" s="257"/>
      <c r="AF39" s="249"/>
      <c r="AG39" s="250"/>
      <c r="AH39" s="251"/>
      <c r="AI39" s="255"/>
      <c r="AJ39" s="250"/>
      <c r="AK39" s="257"/>
      <c r="AL39" s="256"/>
      <c r="AM39" s="258">
        <f aca="true" t="shared" si="12" ref="AM39:AM46">SUM(AN39:AP39)</f>
        <v>7</v>
      </c>
      <c r="AN39" s="259">
        <v>2</v>
      </c>
      <c r="AO39" s="259"/>
      <c r="AP39" s="259">
        <v>5</v>
      </c>
      <c r="AQ39" s="259">
        <f>SUM(B39+E39+H39+K39+N39+Q39+T39+W39)</f>
        <v>28</v>
      </c>
      <c r="AR39" s="260" t="s">
        <v>17</v>
      </c>
      <c r="AS39" s="259">
        <f>SUM(D39+G39+J39+M39+P39+S39+V39+Y39)</f>
        <v>74</v>
      </c>
      <c r="AT39" s="261">
        <f>2*AN39+AO39</f>
        <v>4</v>
      </c>
      <c r="AU39" s="259"/>
    </row>
    <row r="40" spans="1:47" ht="15.75">
      <c r="A40" s="699" t="s">
        <v>413</v>
      </c>
      <c r="B40" s="264">
        <v>8</v>
      </c>
      <c r="C40" s="263" t="s">
        <v>17</v>
      </c>
      <c r="D40" s="264">
        <v>10</v>
      </c>
      <c r="E40" s="265"/>
      <c r="F40" s="247"/>
      <c r="G40" s="266"/>
      <c r="H40" s="267">
        <v>5</v>
      </c>
      <c r="I40" s="263" t="s">
        <v>17</v>
      </c>
      <c r="J40" s="268">
        <v>6</v>
      </c>
      <c r="K40" s="267">
        <v>4</v>
      </c>
      <c r="L40" s="263" t="s">
        <v>17</v>
      </c>
      <c r="M40" s="268">
        <v>9</v>
      </c>
      <c r="N40" s="267">
        <v>9</v>
      </c>
      <c r="O40" s="263" t="s">
        <v>17</v>
      </c>
      <c r="P40" s="268">
        <v>5</v>
      </c>
      <c r="Q40" s="267">
        <v>5</v>
      </c>
      <c r="R40" s="263" t="s">
        <v>17</v>
      </c>
      <c r="S40" s="268">
        <v>21</v>
      </c>
      <c r="T40" s="269">
        <v>8</v>
      </c>
      <c r="U40" s="263" t="s">
        <v>17</v>
      </c>
      <c r="V40" s="264">
        <v>5</v>
      </c>
      <c r="W40" s="267">
        <v>2</v>
      </c>
      <c r="X40" s="263" t="s">
        <v>17</v>
      </c>
      <c r="Y40" s="268">
        <v>11</v>
      </c>
      <c r="Z40" s="263"/>
      <c r="AA40" s="263"/>
      <c r="AB40" s="264"/>
      <c r="AC40" s="269"/>
      <c r="AD40" s="263"/>
      <c r="AE40" s="270"/>
      <c r="AF40" s="267"/>
      <c r="AG40" s="263"/>
      <c r="AH40" s="268"/>
      <c r="AI40" s="269"/>
      <c r="AJ40" s="263"/>
      <c r="AK40" s="270"/>
      <c r="AL40" s="264"/>
      <c r="AM40" s="258">
        <f t="shared" si="12"/>
        <v>7</v>
      </c>
      <c r="AN40" s="271">
        <v>2</v>
      </c>
      <c r="AO40" s="271"/>
      <c r="AP40" s="271">
        <v>5</v>
      </c>
      <c r="AQ40" s="259">
        <f aca="true" t="shared" si="13" ref="AQ40:AQ46">SUM(B40+E40+H40+K40+N40+Q40+T40+W40)</f>
        <v>41</v>
      </c>
      <c r="AR40" s="260" t="s">
        <v>17</v>
      </c>
      <c r="AS40" s="259">
        <f aca="true" t="shared" si="14" ref="AS40:AS46">SUM(D40+G40+J40+M40+P40+S40+V40+Y40)</f>
        <v>67</v>
      </c>
      <c r="AT40" s="261">
        <f aca="true" t="shared" si="15" ref="AT40:AT46">2*AN40+AO40</f>
        <v>4</v>
      </c>
      <c r="AU40" s="271"/>
    </row>
    <row r="41" spans="1:47" ht="15.75">
      <c r="A41" s="699" t="s">
        <v>411</v>
      </c>
      <c r="B41" s="274">
        <v>16</v>
      </c>
      <c r="C41" s="273" t="s">
        <v>17</v>
      </c>
      <c r="D41" s="274">
        <v>2</v>
      </c>
      <c r="E41" s="275">
        <v>6</v>
      </c>
      <c r="F41" s="276" t="s">
        <v>17</v>
      </c>
      <c r="G41" s="277">
        <v>5</v>
      </c>
      <c r="H41" s="278"/>
      <c r="I41" s="279"/>
      <c r="J41" s="280"/>
      <c r="K41" s="275">
        <v>2</v>
      </c>
      <c r="L41" s="276" t="s">
        <v>17</v>
      </c>
      <c r="M41" s="277">
        <v>6</v>
      </c>
      <c r="N41" s="275">
        <v>5</v>
      </c>
      <c r="O41" s="273" t="s">
        <v>17</v>
      </c>
      <c r="P41" s="277">
        <v>5</v>
      </c>
      <c r="Q41" s="275">
        <v>9</v>
      </c>
      <c r="R41" s="276" t="s">
        <v>17</v>
      </c>
      <c r="S41" s="277">
        <v>16</v>
      </c>
      <c r="T41" s="281">
        <v>4</v>
      </c>
      <c r="U41" s="276" t="s">
        <v>17</v>
      </c>
      <c r="V41" s="274">
        <v>3</v>
      </c>
      <c r="W41" s="275">
        <v>4</v>
      </c>
      <c r="X41" s="276" t="s">
        <v>17</v>
      </c>
      <c r="Y41" s="277">
        <v>9</v>
      </c>
      <c r="Z41" s="276"/>
      <c r="AA41" s="276"/>
      <c r="AB41" s="274"/>
      <c r="AC41" s="281"/>
      <c r="AD41" s="276"/>
      <c r="AE41" s="282"/>
      <c r="AF41" s="275"/>
      <c r="AG41" s="276"/>
      <c r="AH41" s="277"/>
      <c r="AI41" s="281"/>
      <c r="AJ41" s="276"/>
      <c r="AK41" s="282"/>
      <c r="AL41" s="274"/>
      <c r="AM41" s="258">
        <f t="shared" si="12"/>
        <v>7</v>
      </c>
      <c r="AN41" s="283">
        <v>3</v>
      </c>
      <c r="AO41" s="283">
        <v>1</v>
      </c>
      <c r="AP41" s="283">
        <v>3</v>
      </c>
      <c r="AQ41" s="259">
        <f t="shared" si="13"/>
        <v>46</v>
      </c>
      <c r="AR41" s="260" t="s">
        <v>17</v>
      </c>
      <c r="AS41" s="259">
        <f t="shared" si="14"/>
        <v>46</v>
      </c>
      <c r="AT41" s="261">
        <f t="shared" si="15"/>
        <v>7</v>
      </c>
      <c r="AU41" s="283"/>
    </row>
    <row r="42" spans="1:47" ht="15.75">
      <c r="A42" s="699" t="s">
        <v>372</v>
      </c>
      <c r="B42" s="256">
        <v>13</v>
      </c>
      <c r="C42" s="263" t="s">
        <v>17</v>
      </c>
      <c r="D42" s="256">
        <v>3</v>
      </c>
      <c r="E42" s="249">
        <v>9</v>
      </c>
      <c r="F42" s="250" t="s">
        <v>17</v>
      </c>
      <c r="G42" s="251">
        <v>4</v>
      </c>
      <c r="H42" s="249">
        <v>6</v>
      </c>
      <c r="I42" s="263" t="s">
        <v>17</v>
      </c>
      <c r="J42" s="251">
        <v>2</v>
      </c>
      <c r="K42" s="284"/>
      <c r="L42" s="248"/>
      <c r="M42" s="285"/>
      <c r="N42" s="249">
        <v>11</v>
      </c>
      <c r="O42" s="253" t="s">
        <v>17</v>
      </c>
      <c r="P42" s="251">
        <v>6</v>
      </c>
      <c r="Q42" s="249">
        <v>10</v>
      </c>
      <c r="R42" s="250" t="s">
        <v>17</v>
      </c>
      <c r="S42" s="251">
        <v>14</v>
      </c>
      <c r="T42" s="255">
        <v>6</v>
      </c>
      <c r="U42" s="250" t="s">
        <v>17</v>
      </c>
      <c r="V42" s="256">
        <v>5</v>
      </c>
      <c r="W42" s="249">
        <v>8</v>
      </c>
      <c r="X42" s="250" t="s">
        <v>17</v>
      </c>
      <c r="Y42" s="251">
        <v>2</v>
      </c>
      <c r="Z42" s="250"/>
      <c r="AA42" s="250"/>
      <c r="AB42" s="256"/>
      <c r="AC42" s="255"/>
      <c r="AD42" s="250"/>
      <c r="AE42" s="257"/>
      <c r="AF42" s="249"/>
      <c r="AG42" s="250"/>
      <c r="AH42" s="251"/>
      <c r="AI42" s="255"/>
      <c r="AJ42" s="250"/>
      <c r="AK42" s="257"/>
      <c r="AL42" s="256"/>
      <c r="AM42" s="258">
        <f t="shared" si="12"/>
        <v>7</v>
      </c>
      <c r="AN42" s="259">
        <v>6</v>
      </c>
      <c r="AO42" s="259"/>
      <c r="AP42" s="259">
        <v>1</v>
      </c>
      <c r="AQ42" s="259">
        <f t="shared" si="13"/>
        <v>63</v>
      </c>
      <c r="AR42" s="260" t="s">
        <v>17</v>
      </c>
      <c r="AS42" s="259">
        <f t="shared" si="14"/>
        <v>36</v>
      </c>
      <c r="AT42" s="261">
        <f t="shared" si="15"/>
        <v>12</v>
      </c>
      <c r="AU42" s="259"/>
    </row>
    <row r="43" spans="1:47" ht="15.75">
      <c r="A43" s="699" t="s">
        <v>309</v>
      </c>
      <c r="B43" s="264">
        <v>12</v>
      </c>
      <c r="C43" s="263" t="s">
        <v>17</v>
      </c>
      <c r="D43" s="264">
        <v>1</v>
      </c>
      <c r="E43" s="267">
        <v>5</v>
      </c>
      <c r="F43" s="263" t="s">
        <v>17</v>
      </c>
      <c r="G43" s="268">
        <v>9</v>
      </c>
      <c r="H43" s="267">
        <v>5</v>
      </c>
      <c r="I43" s="263" t="s">
        <v>17</v>
      </c>
      <c r="J43" s="268">
        <v>5</v>
      </c>
      <c r="K43" s="267">
        <v>6</v>
      </c>
      <c r="L43" s="263" t="s">
        <v>17</v>
      </c>
      <c r="M43" s="268">
        <v>11</v>
      </c>
      <c r="N43" s="265"/>
      <c r="O43" s="247"/>
      <c r="P43" s="266"/>
      <c r="Q43" s="267">
        <v>10</v>
      </c>
      <c r="R43" s="263" t="s">
        <v>17</v>
      </c>
      <c r="S43" s="268">
        <v>7</v>
      </c>
      <c r="T43" s="269">
        <v>8</v>
      </c>
      <c r="U43" s="263" t="s">
        <v>17</v>
      </c>
      <c r="V43" s="264">
        <v>7</v>
      </c>
      <c r="W43" s="267">
        <v>9</v>
      </c>
      <c r="X43" s="263" t="s">
        <v>17</v>
      </c>
      <c r="Y43" s="268">
        <v>11</v>
      </c>
      <c r="Z43" s="263"/>
      <c r="AA43" s="263"/>
      <c r="AB43" s="264"/>
      <c r="AC43" s="269"/>
      <c r="AD43" s="263"/>
      <c r="AE43" s="270"/>
      <c r="AF43" s="267"/>
      <c r="AG43" s="263"/>
      <c r="AH43" s="268"/>
      <c r="AI43" s="269"/>
      <c r="AJ43" s="263"/>
      <c r="AK43" s="270"/>
      <c r="AL43" s="264"/>
      <c r="AM43" s="258">
        <f t="shared" si="12"/>
        <v>7</v>
      </c>
      <c r="AN43" s="271">
        <v>3</v>
      </c>
      <c r="AO43" s="271">
        <v>1</v>
      </c>
      <c r="AP43" s="271">
        <v>3</v>
      </c>
      <c r="AQ43" s="259">
        <f t="shared" si="13"/>
        <v>55</v>
      </c>
      <c r="AR43" s="260" t="s">
        <v>17</v>
      </c>
      <c r="AS43" s="259">
        <f t="shared" si="14"/>
        <v>51</v>
      </c>
      <c r="AT43" s="261">
        <f t="shared" si="15"/>
        <v>7</v>
      </c>
      <c r="AU43" s="271"/>
    </row>
    <row r="44" spans="1:47" ht="15.75">
      <c r="A44" s="699" t="s">
        <v>416</v>
      </c>
      <c r="B44" s="287">
        <v>11</v>
      </c>
      <c r="C44" s="263" t="s">
        <v>17</v>
      </c>
      <c r="D44" s="287">
        <v>2</v>
      </c>
      <c r="E44" s="288">
        <v>21</v>
      </c>
      <c r="F44" s="289" t="s">
        <v>17</v>
      </c>
      <c r="G44" s="290">
        <v>5</v>
      </c>
      <c r="H44" s="288">
        <v>16</v>
      </c>
      <c r="I44" s="263" t="s">
        <v>17</v>
      </c>
      <c r="J44" s="290">
        <v>9</v>
      </c>
      <c r="K44" s="288">
        <v>14</v>
      </c>
      <c r="L44" s="289" t="s">
        <v>17</v>
      </c>
      <c r="M44" s="290">
        <v>10</v>
      </c>
      <c r="N44" s="288">
        <v>7</v>
      </c>
      <c r="O44" s="264" t="s">
        <v>17</v>
      </c>
      <c r="P44" s="290">
        <v>10</v>
      </c>
      <c r="Q44" s="291"/>
      <c r="R44" s="292"/>
      <c r="S44" s="293"/>
      <c r="T44" s="294">
        <v>12</v>
      </c>
      <c r="U44" s="289" t="s">
        <v>17</v>
      </c>
      <c r="V44" s="289">
        <v>2</v>
      </c>
      <c r="W44" s="295">
        <v>8</v>
      </c>
      <c r="X44" s="289" t="s">
        <v>17</v>
      </c>
      <c r="Y44" s="296">
        <v>17</v>
      </c>
      <c r="Z44" s="289"/>
      <c r="AA44" s="289"/>
      <c r="AB44" s="289"/>
      <c r="AC44" s="294"/>
      <c r="AD44" s="289"/>
      <c r="AE44" s="297"/>
      <c r="AF44" s="295"/>
      <c r="AG44" s="289"/>
      <c r="AH44" s="296"/>
      <c r="AI44" s="294"/>
      <c r="AJ44" s="289"/>
      <c r="AK44" s="297"/>
      <c r="AL44" s="289"/>
      <c r="AM44" s="258">
        <f t="shared" si="12"/>
        <v>7</v>
      </c>
      <c r="AN44" s="283">
        <v>5</v>
      </c>
      <c r="AO44" s="283"/>
      <c r="AP44" s="283">
        <v>2</v>
      </c>
      <c r="AQ44" s="259">
        <f t="shared" si="13"/>
        <v>89</v>
      </c>
      <c r="AR44" s="260" t="s">
        <v>17</v>
      </c>
      <c r="AS44" s="259">
        <f t="shared" si="14"/>
        <v>55</v>
      </c>
      <c r="AT44" s="261">
        <f t="shared" si="15"/>
        <v>10</v>
      </c>
      <c r="AU44" s="283"/>
    </row>
    <row r="45" spans="1:47" ht="15.75">
      <c r="A45" s="699" t="s">
        <v>427</v>
      </c>
      <c r="B45" s="299">
        <v>3</v>
      </c>
      <c r="C45" s="263" t="s">
        <v>17</v>
      </c>
      <c r="D45" s="299">
        <v>6</v>
      </c>
      <c r="E45" s="300">
        <v>5</v>
      </c>
      <c r="F45" s="299" t="s">
        <v>17</v>
      </c>
      <c r="G45" s="301">
        <v>8</v>
      </c>
      <c r="H45" s="300">
        <v>3</v>
      </c>
      <c r="I45" s="263" t="s">
        <v>17</v>
      </c>
      <c r="J45" s="301">
        <v>4</v>
      </c>
      <c r="K45" s="300">
        <v>5</v>
      </c>
      <c r="L45" s="299" t="s">
        <v>17</v>
      </c>
      <c r="M45" s="301">
        <v>6</v>
      </c>
      <c r="N45" s="300">
        <v>7</v>
      </c>
      <c r="O45" s="263" t="s">
        <v>17</v>
      </c>
      <c r="P45" s="301">
        <v>8</v>
      </c>
      <c r="Q45" s="300">
        <v>2</v>
      </c>
      <c r="R45" s="299" t="s">
        <v>17</v>
      </c>
      <c r="S45" s="301">
        <v>12</v>
      </c>
      <c r="T45" s="302"/>
      <c r="U45" s="303"/>
      <c r="V45" s="303"/>
      <c r="W45" s="300">
        <v>0</v>
      </c>
      <c r="X45" s="299" t="s">
        <v>17</v>
      </c>
      <c r="Y45" s="301">
        <v>21</v>
      </c>
      <c r="Z45" s="299"/>
      <c r="AA45" s="299"/>
      <c r="AB45" s="299"/>
      <c r="AC45" s="298"/>
      <c r="AD45" s="299"/>
      <c r="AE45" s="304"/>
      <c r="AF45" s="300"/>
      <c r="AG45" s="299"/>
      <c r="AH45" s="301"/>
      <c r="AI45" s="298"/>
      <c r="AJ45" s="299"/>
      <c r="AK45" s="304"/>
      <c r="AL45" s="299"/>
      <c r="AM45" s="258">
        <f t="shared" si="12"/>
        <v>7</v>
      </c>
      <c r="AN45" s="305"/>
      <c r="AO45" s="305"/>
      <c r="AP45" s="305">
        <v>7</v>
      </c>
      <c r="AQ45" s="259">
        <f t="shared" si="13"/>
        <v>25</v>
      </c>
      <c r="AR45" s="260" t="s">
        <v>17</v>
      </c>
      <c r="AS45" s="259">
        <f t="shared" si="14"/>
        <v>65</v>
      </c>
      <c r="AT45" s="261">
        <f t="shared" si="15"/>
        <v>0</v>
      </c>
      <c r="AU45" s="305"/>
    </row>
    <row r="46" spans="1:47" ht="15.75">
      <c r="A46" s="699" t="s">
        <v>414</v>
      </c>
      <c r="B46" s="299">
        <v>11</v>
      </c>
      <c r="C46" s="263" t="s">
        <v>17</v>
      </c>
      <c r="D46" s="299">
        <v>4</v>
      </c>
      <c r="E46" s="300">
        <v>11</v>
      </c>
      <c r="F46" s="299" t="s">
        <v>17</v>
      </c>
      <c r="G46" s="301">
        <v>2</v>
      </c>
      <c r="H46" s="300">
        <v>9</v>
      </c>
      <c r="I46" s="263" t="s">
        <v>17</v>
      </c>
      <c r="J46" s="301">
        <v>4</v>
      </c>
      <c r="K46" s="300">
        <v>2</v>
      </c>
      <c r="L46" s="299" t="s">
        <v>17</v>
      </c>
      <c r="M46" s="301">
        <v>8</v>
      </c>
      <c r="N46" s="300">
        <v>11</v>
      </c>
      <c r="O46" s="263" t="s">
        <v>17</v>
      </c>
      <c r="P46" s="301">
        <v>9</v>
      </c>
      <c r="Q46" s="300">
        <v>17</v>
      </c>
      <c r="R46" s="299" t="s">
        <v>17</v>
      </c>
      <c r="S46" s="301">
        <v>8</v>
      </c>
      <c r="T46" s="298">
        <v>21</v>
      </c>
      <c r="U46" s="299" t="s">
        <v>17</v>
      </c>
      <c r="V46" s="299">
        <v>0</v>
      </c>
      <c r="W46" s="306"/>
      <c r="X46" s="303"/>
      <c r="Y46" s="307"/>
      <c r="Z46" s="299"/>
      <c r="AA46" s="299"/>
      <c r="AB46" s="299"/>
      <c r="AC46" s="298"/>
      <c r="AD46" s="299"/>
      <c r="AE46" s="304"/>
      <c r="AF46" s="308"/>
      <c r="AG46" s="309"/>
      <c r="AH46" s="310"/>
      <c r="AI46" s="298"/>
      <c r="AJ46" s="299"/>
      <c r="AK46" s="304"/>
      <c r="AL46" s="299"/>
      <c r="AM46" s="258">
        <f t="shared" si="12"/>
        <v>7</v>
      </c>
      <c r="AN46" s="305">
        <v>6</v>
      </c>
      <c r="AO46" s="305"/>
      <c r="AP46" s="305">
        <v>1</v>
      </c>
      <c r="AQ46" s="259">
        <f t="shared" si="13"/>
        <v>82</v>
      </c>
      <c r="AR46" s="260" t="s">
        <v>17</v>
      </c>
      <c r="AS46" s="259">
        <f t="shared" si="14"/>
        <v>35</v>
      </c>
      <c r="AT46" s="261">
        <f t="shared" si="15"/>
        <v>12</v>
      </c>
      <c r="AU46" s="305"/>
    </row>
    <row r="47" spans="43:46" ht="96" customHeight="1">
      <c r="AQ47" s="311">
        <f>SUM(AQ39:AQ46)</f>
        <v>429</v>
      </c>
      <c r="AS47" s="311">
        <f>SUM(AS39:AS46)</f>
        <v>429</v>
      </c>
      <c r="AT47" s="311">
        <f>SUM(AT39:AT46)</f>
        <v>56</v>
      </c>
    </row>
    <row r="48" ht="20.25" customHeight="1"/>
    <row r="49" ht="6" customHeight="1" hidden="1"/>
    <row r="50" spans="1:47" ht="44.25" customHeight="1">
      <c r="A50" s="698" t="s">
        <v>550</v>
      </c>
      <c r="B50" s="860" t="s">
        <v>768</v>
      </c>
      <c r="C50" s="861"/>
      <c r="D50" s="862"/>
      <c r="E50" s="863" t="s">
        <v>419</v>
      </c>
      <c r="F50" s="864"/>
      <c r="G50" s="865"/>
      <c r="H50" s="866" t="s">
        <v>418</v>
      </c>
      <c r="I50" s="867"/>
      <c r="J50" s="868"/>
      <c r="K50" s="863" t="s">
        <v>197</v>
      </c>
      <c r="L50" s="864"/>
      <c r="M50" s="865"/>
      <c r="N50" s="866"/>
      <c r="O50" s="867"/>
      <c r="P50" s="868"/>
      <c r="Q50" s="863"/>
      <c r="R50" s="864"/>
      <c r="S50" s="865"/>
      <c r="T50" s="873"/>
      <c r="U50" s="874"/>
      <c r="V50" s="875"/>
      <c r="W50" s="863"/>
      <c r="X50" s="864"/>
      <c r="Y50" s="865"/>
      <c r="Z50" s="876"/>
      <c r="AA50" s="874"/>
      <c r="AB50" s="857"/>
      <c r="AC50" s="876"/>
      <c r="AD50" s="874"/>
      <c r="AE50" s="857"/>
      <c r="AF50" s="858"/>
      <c r="AG50" s="864"/>
      <c r="AH50" s="865"/>
      <c r="AI50" s="873"/>
      <c r="AJ50" s="874"/>
      <c r="AK50" s="857"/>
      <c r="AL50" s="244"/>
      <c r="AM50" s="245" t="s">
        <v>420</v>
      </c>
      <c r="AN50" s="245" t="s">
        <v>421</v>
      </c>
      <c r="AO50" s="245" t="s">
        <v>422</v>
      </c>
      <c r="AP50" s="245" t="s">
        <v>423</v>
      </c>
      <c r="AQ50" s="876" t="s">
        <v>424</v>
      </c>
      <c r="AR50" s="874"/>
      <c r="AS50" s="857"/>
      <c r="AT50" s="245" t="s">
        <v>425</v>
      </c>
      <c r="AU50" s="245" t="s">
        <v>426</v>
      </c>
    </row>
    <row r="51" spans="1:48" ht="15.75">
      <c r="A51" s="699" t="s">
        <v>417</v>
      </c>
      <c r="B51" s="248"/>
      <c r="C51" s="247"/>
      <c r="D51" s="248"/>
      <c r="E51" s="249">
        <v>12</v>
      </c>
      <c r="F51" s="250" t="s">
        <v>17</v>
      </c>
      <c r="G51" s="251">
        <v>3</v>
      </c>
      <c r="H51" s="252">
        <v>8</v>
      </c>
      <c r="I51" s="253" t="s">
        <v>17</v>
      </c>
      <c r="J51" s="254">
        <v>7</v>
      </c>
      <c r="K51" s="249">
        <v>13</v>
      </c>
      <c r="L51" s="250" t="s">
        <v>17</v>
      </c>
      <c r="M51" s="251">
        <v>6</v>
      </c>
      <c r="N51" s="252"/>
      <c r="O51" s="253" t="s">
        <v>17</v>
      </c>
      <c r="P51" s="254"/>
      <c r="Q51" s="249"/>
      <c r="R51" s="250" t="s">
        <v>17</v>
      </c>
      <c r="S51" s="251"/>
      <c r="T51" s="255"/>
      <c r="U51" s="250" t="s">
        <v>17</v>
      </c>
      <c r="V51" s="256"/>
      <c r="W51" s="249"/>
      <c r="X51" s="250" t="s">
        <v>17</v>
      </c>
      <c r="Y51" s="251"/>
      <c r="Z51" s="250"/>
      <c r="AA51" s="250"/>
      <c r="AB51" s="256"/>
      <c r="AC51" s="255"/>
      <c r="AD51" s="250"/>
      <c r="AE51" s="257"/>
      <c r="AF51" s="249"/>
      <c r="AG51" s="250"/>
      <c r="AH51" s="251"/>
      <c r="AI51" s="255"/>
      <c r="AJ51" s="250"/>
      <c r="AK51" s="257"/>
      <c r="AL51" s="256"/>
      <c r="AM51" s="258">
        <f>SUM(AN51:AP51)</f>
        <v>3</v>
      </c>
      <c r="AN51" s="259">
        <v>3</v>
      </c>
      <c r="AO51" s="259"/>
      <c r="AP51" s="259"/>
      <c r="AQ51" s="259">
        <f>SUM(B51+E51+H51+K51+N51+Q51+T51+W51)</f>
        <v>33</v>
      </c>
      <c r="AR51" s="260" t="s">
        <v>17</v>
      </c>
      <c r="AS51" s="259">
        <f>SUM(D51+G51+J51+M51+P51+S51+V51+Y51)</f>
        <v>16</v>
      </c>
      <c r="AT51" s="261">
        <f>2*AN51+AO51</f>
        <v>6</v>
      </c>
      <c r="AU51" s="259">
        <v>1</v>
      </c>
      <c r="AV51" s="243">
        <v>1</v>
      </c>
    </row>
    <row r="52" spans="1:48" ht="15.75">
      <c r="A52" s="699" t="s">
        <v>419</v>
      </c>
      <c r="B52" s="264">
        <v>3</v>
      </c>
      <c r="C52" s="263" t="s">
        <v>17</v>
      </c>
      <c r="D52" s="264">
        <v>12</v>
      </c>
      <c r="E52" s="265"/>
      <c r="F52" s="247"/>
      <c r="G52" s="266"/>
      <c r="H52" s="267">
        <v>8</v>
      </c>
      <c r="I52" s="263" t="s">
        <v>17</v>
      </c>
      <c r="J52" s="268">
        <v>6</v>
      </c>
      <c r="K52" s="267">
        <v>7</v>
      </c>
      <c r="L52" s="263" t="s">
        <v>17</v>
      </c>
      <c r="M52" s="268">
        <v>5</v>
      </c>
      <c r="N52" s="267"/>
      <c r="O52" s="263" t="s">
        <v>17</v>
      </c>
      <c r="P52" s="268"/>
      <c r="Q52" s="267"/>
      <c r="R52" s="263" t="s">
        <v>17</v>
      </c>
      <c r="S52" s="268"/>
      <c r="T52" s="269"/>
      <c r="U52" s="263" t="s">
        <v>17</v>
      </c>
      <c r="V52" s="264"/>
      <c r="W52" s="267"/>
      <c r="X52" s="263" t="s">
        <v>17</v>
      </c>
      <c r="Y52" s="268"/>
      <c r="Z52" s="263"/>
      <c r="AA52" s="263"/>
      <c r="AB52" s="264"/>
      <c r="AC52" s="269"/>
      <c r="AD52" s="263"/>
      <c r="AE52" s="270"/>
      <c r="AF52" s="267"/>
      <c r="AG52" s="263"/>
      <c r="AH52" s="268"/>
      <c r="AI52" s="269"/>
      <c r="AJ52" s="263"/>
      <c r="AK52" s="270"/>
      <c r="AL52" s="264"/>
      <c r="AM52" s="258">
        <f>SUM(AN52:AP52)</f>
        <v>3</v>
      </c>
      <c r="AN52" s="271">
        <v>2</v>
      </c>
      <c r="AO52" s="271"/>
      <c r="AP52" s="271">
        <v>1</v>
      </c>
      <c r="AQ52" s="259">
        <f>SUM(B52+E52+H52+K52+N52+Q52+T52+W52)</f>
        <v>18</v>
      </c>
      <c r="AR52" s="260" t="s">
        <v>17</v>
      </c>
      <c r="AS52" s="259">
        <f>SUM(D52+G52+J52+M52+P52+S52+V52+Y52)</f>
        <v>23</v>
      </c>
      <c r="AT52" s="261">
        <f>2*AN52+AO52</f>
        <v>4</v>
      </c>
      <c r="AU52" s="271">
        <v>2</v>
      </c>
      <c r="AV52" s="243">
        <v>2</v>
      </c>
    </row>
    <row r="53" spans="1:48" ht="15.75">
      <c r="A53" s="699" t="s">
        <v>418</v>
      </c>
      <c r="B53" s="274">
        <v>7</v>
      </c>
      <c r="C53" s="273" t="s">
        <v>17</v>
      </c>
      <c r="D53" s="274">
        <v>8</v>
      </c>
      <c r="E53" s="275">
        <v>6</v>
      </c>
      <c r="F53" s="276" t="s">
        <v>17</v>
      </c>
      <c r="G53" s="277">
        <v>8</v>
      </c>
      <c r="H53" s="278"/>
      <c r="I53" s="279"/>
      <c r="J53" s="280"/>
      <c r="K53" s="275">
        <v>11</v>
      </c>
      <c r="L53" s="276" t="s">
        <v>17</v>
      </c>
      <c r="M53" s="277">
        <v>5</v>
      </c>
      <c r="N53" s="275"/>
      <c r="O53" s="273" t="s">
        <v>17</v>
      </c>
      <c r="P53" s="277"/>
      <c r="Q53" s="275"/>
      <c r="R53" s="276" t="s">
        <v>17</v>
      </c>
      <c r="S53" s="277"/>
      <c r="T53" s="281"/>
      <c r="U53" s="276" t="s">
        <v>17</v>
      </c>
      <c r="V53" s="274"/>
      <c r="W53" s="275"/>
      <c r="X53" s="276" t="s">
        <v>17</v>
      </c>
      <c r="Y53" s="277"/>
      <c r="Z53" s="276"/>
      <c r="AA53" s="276"/>
      <c r="AB53" s="274"/>
      <c r="AC53" s="281"/>
      <c r="AD53" s="276"/>
      <c r="AE53" s="282"/>
      <c r="AF53" s="275"/>
      <c r="AG53" s="276"/>
      <c r="AH53" s="277"/>
      <c r="AI53" s="281"/>
      <c r="AJ53" s="276"/>
      <c r="AK53" s="282"/>
      <c r="AL53" s="274"/>
      <c r="AM53" s="258">
        <f>SUM(AN53:AP53)</f>
        <v>3</v>
      </c>
      <c r="AN53" s="283">
        <v>1</v>
      </c>
      <c r="AO53" s="283"/>
      <c r="AP53" s="283">
        <v>2</v>
      </c>
      <c r="AQ53" s="259">
        <f>SUM(B53+E53+H53+K53+N53+Q53+T53+W53)</f>
        <v>24</v>
      </c>
      <c r="AR53" s="260" t="s">
        <v>17</v>
      </c>
      <c r="AS53" s="259">
        <f>SUM(D53+G53+J53+M53+P53+S53+V53+Y53)</f>
        <v>21</v>
      </c>
      <c r="AT53" s="261">
        <f>2*AN53+AO53</f>
        <v>2</v>
      </c>
      <c r="AU53" s="283">
        <v>3</v>
      </c>
      <c r="AV53" s="243">
        <v>3</v>
      </c>
    </row>
    <row r="54" spans="1:48" ht="15.75">
      <c r="A54" s="699" t="s">
        <v>197</v>
      </c>
      <c r="B54" s="256">
        <v>6</v>
      </c>
      <c r="C54" s="263" t="s">
        <v>17</v>
      </c>
      <c r="D54" s="256">
        <v>13</v>
      </c>
      <c r="E54" s="249">
        <v>5</v>
      </c>
      <c r="F54" s="250" t="s">
        <v>17</v>
      </c>
      <c r="G54" s="251">
        <v>7</v>
      </c>
      <c r="H54" s="249">
        <v>5</v>
      </c>
      <c r="I54" s="263" t="s">
        <v>17</v>
      </c>
      <c r="J54" s="251">
        <v>11</v>
      </c>
      <c r="K54" s="284"/>
      <c r="L54" s="248"/>
      <c r="M54" s="285"/>
      <c r="N54" s="249"/>
      <c r="O54" s="253" t="s">
        <v>17</v>
      </c>
      <c r="P54" s="251"/>
      <c r="Q54" s="249"/>
      <c r="R54" s="250" t="s">
        <v>17</v>
      </c>
      <c r="S54" s="251"/>
      <c r="T54" s="255"/>
      <c r="U54" s="250" t="s">
        <v>17</v>
      </c>
      <c r="V54" s="256"/>
      <c r="W54" s="249"/>
      <c r="X54" s="250" t="s">
        <v>17</v>
      </c>
      <c r="Y54" s="251"/>
      <c r="Z54" s="250"/>
      <c r="AA54" s="250"/>
      <c r="AB54" s="256"/>
      <c r="AC54" s="255"/>
      <c r="AD54" s="250"/>
      <c r="AE54" s="257"/>
      <c r="AF54" s="249"/>
      <c r="AG54" s="250"/>
      <c r="AH54" s="251"/>
      <c r="AI54" s="255"/>
      <c r="AJ54" s="250"/>
      <c r="AK54" s="257"/>
      <c r="AL54" s="256"/>
      <c r="AM54" s="258">
        <v>3</v>
      </c>
      <c r="AN54" s="259"/>
      <c r="AO54" s="259"/>
      <c r="AP54" s="259">
        <v>3</v>
      </c>
      <c r="AQ54" s="259">
        <f>SUM(B54+E54+H54+K54+N54+Q54+T54+W54)</f>
        <v>16</v>
      </c>
      <c r="AR54" s="260" t="s">
        <v>17</v>
      </c>
      <c r="AS54" s="259">
        <f>SUM(D54+G54+J54+M54+P54+S54+V54+Y54)</f>
        <v>31</v>
      </c>
      <c r="AT54" s="261">
        <f>2*AN54+AO54</f>
        <v>0</v>
      </c>
      <c r="AU54" s="259">
        <v>4</v>
      </c>
      <c r="AV54" s="243">
        <v>4</v>
      </c>
    </row>
    <row r="55" spans="1:46" ht="15.75">
      <c r="A55" s="454"/>
      <c r="AQ55" s="311">
        <f>SUM(AQ51:AQ54)</f>
        <v>91</v>
      </c>
      <c r="AS55" s="311">
        <f>SUM(AS51:AS54)</f>
        <v>91</v>
      </c>
      <c r="AT55" s="311">
        <f>SUM(AT51:AT54)</f>
        <v>12</v>
      </c>
    </row>
    <row r="56" ht="9.75" customHeight="1">
      <c r="A56" s="454"/>
    </row>
    <row r="57" spans="1:47" ht="40.5" customHeight="1">
      <c r="A57" s="700" t="s">
        <v>549</v>
      </c>
      <c r="B57" s="869" t="s">
        <v>415</v>
      </c>
      <c r="C57" s="869"/>
      <c r="D57" s="860"/>
      <c r="E57" s="870" t="s">
        <v>497</v>
      </c>
      <c r="F57" s="871"/>
      <c r="G57" s="872"/>
      <c r="H57" s="843" t="s">
        <v>372</v>
      </c>
      <c r="I57" s="843"/>
      <c r="J57" s="843"/>
      <c r="K57" s="870" t="s">
        <v>412</v>
      </c>
      <c r="L57" s="871"/>
      <c r="M57" s="872"/>
      <c r="N57" s="843"/>
      <c r="O57" s="843"/>
      <c r="P57" s="843"/>
      <c r="Q57" s="870"/>
      <c r="R57" s="871"/>
      <c r="S57" s="872"/>
      <c r="T57" s="869"/>
      <c r="U57" s="869"/>
      <c r="V57" s="860"/>
      <c r="W57" s="870"/>
      <c r="X57" s="871"/>
      <c r="Y57" s="872"/>
      <c r="Z57" s="876"/>
      <c r="AA57" s="874"/>
      <c r="AB57" s="857"/>
      <c r="AC57" s="876"/>
      <c r="AD57" s="874"/>
      <c r="AE57" s="857"/>
      <c r="AF57" s="858"/>
      <c r="AG57" s="864"/>
      <c r="AH57" s="865"/>
      <c r="AI57" s="873"/>
      <c r="AJ57" s="874"/>
      <c r="AK57" s="857"/>
      <c r="AL57" s="244"/>
      <c r="AM57" s="245" t="s">
        <v>420</v>
      </c>
      <c r="AN57" s="245" t="s">
        <v>421</v>
      </c>
      <c r="AO57" s="245" t="s">
        <v>422</v>
      </c>
      <c r="AP57" s="245" t="s">
        <v>423</v>
      </c>
      <c r="AQ57" s="859" t="s">
        <v>424</v>
      </c>
      <c r="AR57" s="859"/>
      <c r="AS57" s="859"/>
      <c r="AT57" s="245" t="s">
        <v>425</v>
      </c>
      <c r="AU57" s="245" t="s">
        <v>426</v>
      </c>
    </row>
    <row r="58" spans="1:48" ht="15.75">
      <c r="A58" s="699" t="s">
        <v>415</v>
      </c>
      <c r="B58" s="248"/>
      <c r="C58" s="247"/>
      <c r="D58" s="248"/>
      <c r="E58" s="249">
        <v>4</v>
      </c>
      <c r="F58" s="250" t="s">
        <v>17</v>
      </c>
      <c r="G58" s="251">
        <v>4</v>
      </c>
      <c r="H58" s="252">
        <v>5</v>
      </c>
      <c r="I58" s="253" t="s">
        <v>17</v>
      </c>
      <c r="J58" s="254">
        <v>0</v>
      </c>
      <c r="K58" s="249">
        <v>10</v>
      </c>
      <c r="L58" s="250" t="s">
        <v>17</v>
      </c>
      <c r="M58" s="251">
        <v>4</v>
      </c>
      <c r="N58" s="252"/>
      <c r="O58" s="253" t="s">
        <v>17</v>
      </c>
      <c r="P58" s="254"/>
      <c r="Q58" s="249"/>
      <c r="R58" s="250" t="s">
        <v>17</v>
      </c>
      <c r="S58" s="251"/>
      <c r="T58" s="255"/>
      <c r="U58" s="250" t="s">
        <v>17</v>
      </c>
      <c r="V58" s="256"/>
      <c r="W58" s="249"/>
      <c r="X58" s="250" t="s">
        <v>17</v>
      </c>
      <c r="Y58" s="251"/>
      <c r="Z58" s="250"/>
      <c r="AA58" s="250"/>
      <c r="AB58" s="256"/>
      <c r="AC58" s="255"/>
      <c r="AD58" s="250"/>
      <c r="AE58" s="257"/>
      <c r="AF58" s="249"/>
      <c r="AG58" s="250"/>
      <c r="AH58" s="251"/>
      <c r="AI58" s="255"/>
      <c r="AJ58" s="250"/>
      <c r="AK58" s="257"/>
      <c r="AL58" s="256"/>
      <c r="AM58" s="258">
        <f>SUM(AN58:AP58)</f>
        <v>3</v>
      </c>
      <c r="AN58" s="259">
        <v>2</v>
      </c>
      <c r="AO58" s="259">
        <v>1</v>
      </c>
      <c r="AP58" s="259"/>
      <c r="AQ58" s="259">
        <f>SUM(B58+E58+H58+K58+N58+Q58+T58+W58)</f>
        <v>19</v>
      </c>
      <c r="AR58" s="260" t="s">
        <v>17</v>
      </c>
      <c r="AS58" s="259">
        <f>SUM(D58+G58+J58+M58+P58+S58+V58+Y58)</f>
        <v>8</v>
      </c>
      <c r="AT58" s="261">
        <f>2*AN58+AO58</f>
        <v>5</v>
      </c>
      <c r="AU58" s="259">
        <v>1</v>
      </c>
      <c r="AV58" s="243">
        <v>5</v>
      </c>
    </row>
    <row r="59" spans="1:48" ht="15.75">
      <c r="A59" s="699" t="s">
        <v>497</v>
      </c>
      <c r="B59" s="264">
        <v>4</v>
      </c>
      <c r="C59" s="263" t="s">
        <v>17</v>
      </c>
      <c r="D59" s="264">
        <v>4</v>
      </c>
      <c r="E59" s="265"/>
      <c r="F59" s="247"/>
      <c r="G59" s="266"/>
      <c r="H59" s="267">
        <v>7</v>
      </c>
      <c r="I59" s="263" t="s">
        <v>17</v>
      </c>
      <c r="J59" s="268">
        <v>4</v>
      </c>
      <c r="K59" s="267">
        <v>9</v>
      </c>
      <c r="L59" s="263" t="s">
        <v>17</v>
      </c>
      <c r="M59" s="268">
        <v>6</v>
      </c>
      <c r="N59" s="267"/>
      <c r="O59" s="263" t="s">
        <v>17</v>
      </c>
      <c r="P59" s="268"/>
      <c r="Q59" s="267"/>
      <c r="R59" s="263" t="s">
        <v>17</v>
      </c>
      <c r="S59" s="268"/>
      <c r="T59" s="269"/>
      <c r="U59" s="263" t="s">
        <v>17</v>
      </c>
      <c r="V59" s="264"/>
      <c r="W59" s="267"/>
      <c r="X59" s="263" t="s">
        <v>17</v>
      </c>
      <c r="Y59" s="268"/>
      <c r="Z59" s="263"/>
      <c r="AA59" s="263"/>
      <c r="AB59" s="264"/>
      <c r="AC59" s="269"/>
      <c r="AD59" s="263"/>
      <c r="AE59" s="270"/>
      <c r="AF59" s="267"/>
      <c r="AG59" s="263"/>
      <c r="AH59" s="268"/>
      <c r="AI59" s="269"/>
      <c r="AJ59" s="263"/>
      <c r="AK59" s="270"/>
      <c r="AL59" s="264"/>
      <c r="AM59" s="258">
        <f>SUM(AN59:AP59)</f>
        <v>3</v>
      </c>
      <c r="AN59" s="271">
        <v>2</v>
      </c>
      <c r="AO59" s="271">
        <v>1</v>
      </c>
      <c r="AP59" s="271"/>
      <c r="AQ59" s="259">
        <f>SUM(B59+E59+H59+K59+N59+Q59+T59+W59)</f>
        <v>20</v>
      </c>
      <c r="AR59" s="260" t="s">
        <v>17</v>
      </c>
      <c r="AS59" s="259">
        <f>SUM(D59+G59+J59+M59+P59+S59+V59+Y59)</f>
        <v>14</v>
      </c>
      <c r="AT59" s="261">
        <f>2*AN59+AO59</f>
        <v>5</v>
      </c>
      <c r="AU59" s="271">
        <v>2</v>
      </c>
      <c r="AV59" s="243">
        <v>6</v>
      </c>
    </row>
    <row r="60" spans="1:48" ht="15.75">
      <c r="A60" s="699" t="s">
        <v>372</v>
      </c>
      <c r="B60" s="274">
        <v>0</v>
      </c>
      <c r="C60" s="273" t="s">
        <v>17</v>
      </c>
      <c r="D60" s="274">
        <v>5</v>
      </c>
      <c r="E60" s="275">
        <v>4</v>
      </c>
      <c r="F60" s="276" t="s">
        <v>17</v>
      </c>
      <c r="G60" s="277">
        <v>7</v>
      </c>
      <c r="H60" s="278"/>
      <c r="I60" s="279"/>
      <c r="J60" s="280"/>
      <c r="K60" s="275">
        <v>5</v>
      </c>
      <c r="L60" s="276" t="s">
        <v>17</v>
      </c>
      <c r="M60" s="277">
        <v>8</v>
      </c>
      <c r="N60" s="275"/>
      <c r="O60" s="273" t="s">
        <v>17</v>
      </c>
      <c r="P60" s="277"/>
      <c r="Q60" s="275"/>
      <c r="R60" s="276" t="s">
        <v>17</v>
      </c>
      <c r="S60" s="277"/>
      <c r="T60" s="281"/>
      <c r="U60" s="276" t="s">
        <v>17</v>
      </c>
      <c r="V60" s="274"/>
      <c r="W60" s="275"/>
      <c r="X60" s="276" t="s">
        <v>17</v>
      </c>
      <c r="Y60" s="277"/>
      <c r="Z60" s="276"/>
      <c r="AA60" s="276"/>
      <c r="AB60" s="274"/>
      <c r="AC60" s="281"/>
      <c r="AD60" s="276"/>
      <c r="AE60" s="282"/>
      <c r="AF60" s="275"/>
      <c r="AG60" s="276"/>
      <c r="AH60" s="277"/>
      <c r="AI60" s="281"/>
      <c r="AJ60" s="276"/>
      <c r="AK60" s="282"/>
      <c r="AL60" s="274"/>
      <c r="AM60" s="258">
        <f>SUM(AN60:AP60)</f>
        <v>3</v>
      </c>
      <c r="AN60" s="283"/>
      <c r="AO60" s="283"/>
      <c r="AP60" s="283">
        <v>3</v>
      </c>
      <c r="AQ60" s="259">
        <f>SUM(B60+E60+H60+K60+N60+Q60+T60+W60)</f>
        <v>9</v>
      </c>
      <c r="AR60" s="260" t="s">
        <v>17</v>
      </c>
      <c r="AS60" s="259">
        <f>SUM(D60+G60+J60+M60+P60+S60+V60+Y60)</f>
        <v>20</v>
      </c>
      <c r="AT60" s="261">
        <f>2*AN60+AO60</f>
        <v>0</v>
      </c>
      <c r="AU60" s="283">
        <v>4</v>
      </c>
      <c r="AV60" s="243">
        <v>8</v>
      </c>
    </row>
    <row r="61" spans="1:48" ht="15.75">
      <c r="A61" s="699" t="s">
        <v>412</v>
      </c>
      <c r="B61" s="256">
        <v>4</v>
      </c>
      <c r="C61" s="263" t="s">
        <v>17</v>
      </c>
      <c r="D61" s="256">
        <v>10</v>
      </c>
      <c r="E61" s="249">
        <v>6</v>
      </c>
      <c r="F61" s="250" t="s">
        <v>17</v>
      </c>
      <c r="G61" s="251">
        <v>9</v>
      </c>
      <c r="H61" s="249">
        <v>8</v>
      </c>
      <c r="I61" s="263" t="s">
        <v>17</v>
      </c>
      <c r="J61" s="251">
        <v>5</v>
      </c>
      <c r="K61" s="284"/>
      <c r="L61" s="248"/>
      <c r="M61" s="285"/>
      <c r="N61" s="249"/>
      <c r="O61" s="253" t="s">
        <v>17</v>
      </c>
      <c r="P61" s="251"/>
      <c r="Q61" s="249"/>
      <c r="R61" s="250" t="s">
        <v>17</v>
      </c>
      <c r="S61" s="251"/>
      <c r="T61" s="255"/>
      <c r="U61" s="250" t="s">
        <v>17</v>
      </c>
      <c r="V61" s="256"/>
      <c r="W61" s="249"/>
      <c r="X61" s="250" t="s">
        <v>17</v>
      </c>
      <c r="Y61" s="251"/>
      <c r="Z61" s="250"/>
      <c r="AA61" s="250"/>
      <c r="AB61" s="256"/>
      <c r="AC61" s="255"/>
      <c r="AD61" s="250"/>
      <c r="AE61" s="257"/>
      <c r="AF61" s="249"/>
      <c r="AG61" s="250"/>
      <c r="AH61" s="251"/>
      <c r="AI61" s="255"/>
      <c r="AJ61" s="250"/>
      <c r="AK61" s="257"/>
      <c r="AL61" s="256"/>
      <c r="AM61" s="258">
        <f>SUM(AN61:AP61)</f>
        <v>3</v>
      </c>
      <c r="AN61" s="259">
        <v>1</v>
      </c>
      <c r="AO61" s="259"/>
      <c r="AP61" s="259">
        <v>2</v>
      </c>
      <c r="AQ61" s="259">
        <f>SUM(B61+E61+H61+K61+N61+Q61+T61+W61)</f>
        <v>18</v>
      </c>
      <c r="AR61" s="260" t="s">
        <v>17</v>
      </c>
      <c r="AS61" s="259">
        <f>SUM(D61+G61+J61+M61+P61+S61+V61+Y61)</f>
        <v>24</v>
      </c>
      <c r="AT61" s="261">
        <f>2*AN61+AO61</f>
        <v>2</v>
      </c>
      <c r="AU61" s="259">
        <v>3</v>
      </c>
      <c r="AV61" s="243">
        <v>7</v>
      </c>
    </row>
    <row r="62" spans="1:46" ht="15.75">
      <c r="A62" s="454"/>
      <c r="AQ62" s="311">
        <f>SUM(AQ58:AQ61)</f>
        <v>66</v>
      </c>
      <c r="AS62" s="311">
        <f>SUM(AS58:AS61)</f>
        <v>66</v>
      </c>
      <c r="AT62" s="311">
        <f>SUM(AT58:AT61)</f>
        <v>12</v>
      </c>
    </row>
    <row r="63" ht="9" customHeight="1">
      <c r="A63" s="454"/>
    </row>
    <row r="64" spans="1:47" ht="39.75" customHeight="1">
      <c r="A64" s="700" t="s">
        <v>548</v>
      </c>
      <c r="B64" s="860" t="s">
        <v>709</v>
      </c>
      <c r="C64" s="861"/>
      <c r="D64" s="862"/>
      <c r="E64" s="863" t="s">
        <v>414</v>
      </c>
      <c r="F64" s="864"/>
      <c r="G64" s="865"/>
      <c r="H64" s="866" t="s">
        <v>309</v>
      </c>
      <c r="I64" s="867"/>
      <c r="J64" s="868"/>
      <c r="K64" s="863" t="s">
        <v>416</v>
      </c>
      <c r="L64" s="864"/>
      <c r="M64" s="865"/>
      <c r="N64" s="866"/>
      <c r="O64" s="867"/>
      <c r="P64" s="868"/>
      <c r="Q64" s="863"/>
      <c r="R64" s="864"/>
      <c r="S64" s="865"/>
      <c r="T64" s="873"/>
      <c r="U64" s="874"/>
      <c r="V64" s="875"/>
      <c r="W64" s="863"/>
      <c r="X64" s="864"/>
      <c r="Y64" s="865"/>
      <c r="Z64" s="876"/>
      <c r="AA64" s="874"/>
      <c r="AB64" s="857"/>
      <c r="AC64" s="876"/>
      <c r="AD64" s="874"/>
      <c r="AE64" s="857"/>
      <c r="AF64" s="858"/>
      <c r="AG64" s="864"/>
      <c r="AH64" s="865"/>
      <c r="AI64" s="873"/>
      <c r="AJ64" s="874"/>
      <c r="AK64" s="857"/>
      <c r="AL64" s="244"/>
      <c r="AM64" s="245" t="s">
        <v>420</v>
      </c>
      <c r="AN64" s="245" t="s">
        <v>421</v>
      </c>
      <c r="AO64" s="245" t="s">
        <v>422</v>
      </c>
      <c r="AP64" s="245" t="s">
        <v>423</v>
      </c>
      <c r="AQ64" s="876" t="s">
        <v>424</v>
      </c>
      <c r="AR64" s="874"/>
      <c r="AS64" s="857"/>
      <c r="AT64" s="245" t="s">
        <v>425</v>
      </c>
      <c r="AU64" s="245" t="s">
        <v>426</v>
      </c>
    </row>
    <row r="65" spans="1:48" ht="15.75">
      <c r="A65" s="699" t="s">
        <v>852</v>
      </c>
      <c r="B65" s="248"/>
      <c r="C65" s="247"/>
      <c r="D65" s="248"/>
      <c r="E65" s="249">
        <v>7</v>
      </c>
      <c r="F65" s="250" t="s">
        <v>17</v>
      </c>
      <c r="G65" s="251">
        <v>16</v>
      </c>
      <c r="H65" s="252">
        <v>13</v>
      </c>
      <c r="I65" s="253" t="s">
        <v>17</v>
      </c>
      <c r="J65" s="254">
        <v>7</v>
      </c>
      <c r="K65" s="249">
        <v>11</v>
      </c>
      <c r="L65" s="250" t="s">
        <v>17</v>
      </c>
      <c r="M65" s="251">
        <v>13</v>
      </c>
      <c r="N65" s="252"/>
      <c r="O65" s="253" t="s">
        <v>17</v>
      </c>
      <c r="P65" s="254"/>
      <c r="Q65" s="249"/>
      <c r="R65" s="250" t="s">
        <v>17</v>
      </c>
      <c r="S65" s="251"/>
      <c r="T65" s="255"/>
      <c r="U65" s="250" t="s">
        <v>17</v>
      </c>
      <c r="V65" s="256"/>
      <c r="W65" s="249"/>
      <c r="X65" s="250" t="s">
        <v>17</v>
      </c>
      <c r="Y65" s="251"/>
      <c r="Z65" s="250"/>
      <c r="AA65" s="250"/>
      <c r="AB65" s="256"/>
      <c r="AC65" s="255"/>
      <c r="AD65" s="250"/>
      <c r="AE65" s="257"/>
      <c r="AF65" s="249"/>
      <c r="AG65" s="250"/>
      <c r="AH65" s="251"/>
      <c r="AI65" s="255"/>
      <c r="AJ65" s="250"/>
      <c r="AK65" s="257"/>
      <c r="AL65" s="256"/>
      <c r="AM65" s="258">
        <f>SUM(AN65:AP65)</f>
        <v>3</v>
      </c>
      <c r="AN65" s="259">
        <v>1</v>
      </c>
      <c r="AO65" s="259"/>
      <c r="AP65" s="259">
        <v>2</v>
      </c>
      <c r="AQ65" s="259">
        <f>SUM(B65+E65+H65+K65+N65+Q65+T65+W65)</f>
        <v>31</v>
      </c>
      <c r="AR65" s="260" t="s">
        <v>17</v>
      </c>
      <c r="AS65" s="259">
        <f>SUM(D65+G65+J65+M65+P65+S65+V65+Y65)</f>
        <v>36</v>
      </c>
      <c r="AT65" s="261">
        <f>2*AN65+AO65</f>
        <v>2</v>
      </c>
      <c r="AU65" s="259">
        <v>4</v>
      </c>
      <c r="AV65" s="243">
        <v>12</v>
      </c>
    </row>
    <row r="66" spans="1:48" ht="15.75">
      <c r="A66" s="699" t="s">
        <v>414</v>
      </c>
      <c r="B66" s="264">
        <v>16</v>
      </c>
      <c r="C66" s="263" t="s">
        <v>17</v>
      </c>
      <c r="D66" s="264">
        <v>7</v>
      </c>
      <c r="E66" s="265"/>
      <c r="F66" s="247"/>
      <c r="G66" s="266"/>
      <c r="H66" s="267">
        <v>4</v>
      </c>
      <c r="I66" s="263" t="s">
        <v>17</v>
      </c>
      <c r="J66" s="268">
        <v>8</v>
      </c>
      <c r="K66" s="267">
        <v>4</v>
      </c>
      <c r="L66" s="263" t="s">
        <v>17</v>
      </c>
      <c r="M66" s="268">
        <v>9</v>
      </c>
      <c r="N66" s="267"/>
      <c r="O66" s="263" t="s">
        <v>17</v>
      </c>
      <c r="P66" s="268"/>
      <c r="Q66" s="267"/>
      <c r="R66" s="263" t="s">
        <v>17</v>
      </c>
      <c r="S66" s="268"/>
      <c r="T66" s="269"/>
      <c r="U66" s="263" t="s">
        <v>17</v>
      </c>
      <c r="V66" s="264"/>
      <c r="W66" s="267"/>
      <c r="X66" s="263" t="s">
        <v>17</v>
      </c>
      <c r="Y66" s="268"/>
      <c r="Z66" s="263"/>
      <c r="AA66" s="263"/>
      <c r="AB66" s="264"/>
      <c r="AC66" s="269"/>
      <c r="AD66" s="263"/>
      <c r="AE66" s="270"/>
      <c r="AF66" s="267"/>
      <c r="AG66" s="263"/>
      <c r="AH66" s="268"/>
      <c r="AI66" s="269"/>
      <c r="AJ66" s="263"/>
      <c r="AK66" s="270"/>
      <c r="AL66" s="264"/>
      <c r="AM66" s="258">
        <f>SUM(AN66:AP66)</f>
        <v>3</v>
      </c>
      <c r="AN66" s="271">
        <v>1</v>
      </c>
      <c r="AO66" s="271"/>
      <c r="AP66" s="271">
        <v>2</v>
      </c>
      <c r="AQ66" s="259">
        <f>SUM(B66+E66+H66+K66+N66+Q66+T66+W66)</f>
        <v>24</v>
      </c>
      <c r="AR66" s="260" t="s">
        <v>17</v>
      </c>
      <c r="AS66" s="259">
        <f>SUM(D66+G66+J66+M66+P66+S66+V66+Y66)</f>
        <v>24</v>
      </c>
      <c r="AT66" s="261">
        <f>2*AN66+AO66</f>
        <v>2</v>
      </c>
      <c r="AU66" s="271">
        <v>2</v>
      </c>
      <c r="AV66" s="243">
        <v>10</v>
      </c>
    </row>
    <row r="67" spans="1:48" ht="15.75">
      <c r="A67" s="699" t="s">
        <v>309</v>
      </c>
      <c r="B67" s="274">
        <v>7</v>
      </c>
      <c r="C67" s="273" t="s">
        <v>17</v>
      </c>
      <c r="D67" s="274">
        <v>13</v>
      </c>
      <c r="E67" s="275">
        <v>8</v>
      </c>
      <c r="F67" s="276" t="s">
        <v>17</v>
      </c>
      <c r="G67" s="277">
        <v>4</v>
      </c>
      <c r="H67" s="278"/>
      <c r="I67" s="279"/>
      <c r="J67" s="280"/>
      <c r="K67" s="275">
        <v>6</v>
      </c>
      <c r="L67" s="276" t="s">
        <v>17</v>
      </c>
      <c r="M67" s="277">
        <v>14</v>
      </c>
      <c r="N67" s="275"/>
      <c r="O67" s="273" t="s">
        <v>17</v>
      </c>
      <c r="P67" s="277"/>
      <c r="Q67" s="275"/>
      <c r="R67" s="276" t="s">
        <v>17</v>
      </c>
      <c r="S67" s="277"/>
      <c r="T67" s="281"/>
      <c r="U67" s="276" t="s">
        <v>17</v>
      </c>
      <c r="V67" s="274"/>
      <c r="W67" s="275"/>
      <c r="X67" s="276" t="s">
        <v>17</v>
      </c>
      <c r="Y67" s="277"/>
      <c r="Z67" s="276"/>
      <c r="AA67" s="276"/>
      <c r="AB67" s="274"/>
      <c r="AC67" s="281"/>
      <c r="AD67" s="276"/>
      <c r="AE67" s="282"/>
      <c r="AF67" s="275"/>
      <c r="AG67" s="276"/>
      <c r="AH67" s="277"/>
      <c r="AI67" s="281"/>
      <c r="AJ67" s="276"/>
      <c r="AK67" s="282"/>
      <c r="AL67" s="274"/>
      <c r="AM67" s="258">
        <v>3</v>
      </c>
      <c r="AN67" s="283">
        <v>1</v>
      </c>
      <c r="AO67" s="283"/>
      <c r="AP67" s="283">
        <v>2</v>
      </c>
      <c r="AQ67" s="259">
        <f>SUM(B67+E67+H67+K67+N67+Q67+T67+W67)</f>
        <v>21</v>
      </c>
      <c r="AR67" s="260" t="s">
        <v>17</v>
      </c>
      <c r="AS67" s="259">
        <f>SUM(D67+G67+J67+M67+P67+S67+V67+Y67)</f>
        <v>31</v>
      </c>
      <c r="AT67" s="261">
        <f>2*AN67+AO67</f>
        <v>2</v>
      </c>
      <c r="AU67" s="283">
        <v>3</v>
      </c>
      <c r="AV67" s="243">
        <v>11</v>
      </c>
    </row>
    <row r="68" spans="1:48" ht="15.75">
      <c r="A68" s="699" t="s">
        <v>416</v>
      </c>
      <c r="B68" s="256">
        <v>13</v>
      </c>
      <c r="C68" s="263" t="s">
        <v>17</v>
      </c>
      <c r="D68" s="256">
        <v>11</v>
      </c>
      <c r="E68" s="249">
        <v>9</v>
      </c>
      <c r="F68" s="250" t="s">
        <v>17</v>
      </c>
      <c r="G68" s="251">
        <v>4</v>
      </c>
      <c r="H68" s="249">
        <v>14</v>
      </c>
      <c r="I68" s="263" t="s">
        <v>17</v>
      </c>
      <c r="J68" s="251">
        <v>6</v>
      </c>
      <c r="K68" s="284"/>
      <c r="L68" s="248"/>
      <c r="M68" s="285"/>
      <c r="N68" s="249"/>
      <c r="O68" s="253" t="s">
        <v>17</v>
      </c>
      <c r="P68" s="251"/>
      <c r="Q68" s="249"/>
      <c r="R68" s="250" t="s">
        <v>17</v>
      </c>
      <c r="S68" s="251"/>
      <c r="T68" s="255"/>
      <c r="U68" s="250" t="s">
        <v>17</v>
      </c>
      <c r="V68" s="256"/>
      <c r="W68" s="249"/>
      <c r="X68" s="250" t="s">
        <v>17</v>
      </c>
      <c r="Y68" s="251"/>
      <c r="Z68" s="250"/>
      <c r="AA68" s="250"/>
      <c r="AB68" s="256"/>
      <c r="AC68" s="255"/>
      <c r="AD68" s="250"/>
      <c r="AE68" s="257"/>
      <c r="AF68" s="249"/>
      <c r="AG68" s="250"/>
      <c r="AH68" s="251"/>
      <c r="AI68" s="255"/>
      <c r="AJ68" s="250"/>
      <c r="AK68" s="257"/>
      <c r="AL68" s="256"/>
      <c r="AM68" s="258">
        <f>SUM(AN68:AP68)</f>
        <v>3</v>
      </c>
      <c r="AN68" s="259">
        <v>3</v>
      </c>
      <c r="AO68" s="259"/>
      <c r="AP68" s="259"/>
      <c r="AQ68" s="259">
        <f>SUM(B68+E68+H68+K68+N68+Q68+T68+W68)</f>
        <v>36</v>
      </c>
      <c r="AR68" s="260" t="s">
        <v>17</v>
      </c>
      <c r="AS68" s="259">
        <f>SUM(D68+G68+J68+M68+P68+S68+V68+Y68)</f>
        <v>21</v>
      </c>
      <c r="AT68" s="261">
        <f>2*AN68+AO68</f>
        <v>6</v>
      </c>
      <c r="AU68" s="259">
        <v>1</v>
      </c>
      <c r="AV68" s="243">
        <v>9</v>
      </c>
    </row>
    <row r="69" spans="1:46" ht="15.75">
      <c r="A69" s="454"/>
      <c r="AQ69" s="311">
        <f>SUM(AQ65:AQ68)</f>
        <v>112</v>
      </c>
      <c r="AS69" s="311">
        <f>SUM(AS65:AS68)</f>
        <v>112</v>
      </c>
      <c r="AT69" s="311">
        <f>SUM(AT65:AT68)</f>
        <v>12</v>
      </c>
    </row>
    <row r="70" ht="9.75" customHeight="1">
      <c r="A70" s="454"/>
    </row>
    <row r="71" spans="1:47" ht="41.25" customHeight="1">
      <c r="A71" s="700" t="s">
        <v>547</v>
      </c>
      <c r="B71" s="869" t="s">
        <v>411</v>
      </c>
      <c r="C71" s="869"/>
      <c r="D71" s="860"/>
      <c r="E71" s="870" t="s">
        <v>413</v>
      </c>
      <c r="F71" s="871"/>
      <c r="G71" s="872"/>
      <c r="H71" s="843" t="s">
        <v>163</v>
      </c>
      <c r="I71" s="843"/>
      <c r="J71" s="843"/>
      <c r="K71" s="870" t="s">
        <v>427</v>
      </c>
      <c r="L71" s="871"/>
      <c r="M71" s="872"/>
      <c r="N71" s="843"/>
      <c r="O71" s="843"/>
      <c r="P71" s="843"/>
      <c r="Q71" s="870"/>
      <c r="R71" s="871"/>
      <c r="S71" s="872"/>
      <c r="T71" s="869"/>
      <c r="U71" s="869"/>
      <c r="V71" s="860"/>
      <c r="W71" s="870"/>
      <c r="X71" s="871"/>
      <c r="Y71" s="872"/>
      <c r="Z71" s="876"/>
      <c r="AA71" s="874"/>
      <c r="AB71" s="857"/>
      <c r="AC71" s="876"/>
      <c r="AD71" s="874"/>
      <c r="AE71" s="857"/>
      <c r="AF71" s="858"/>
      <c r="AG71" s="864"/>
      <c r="AH71" s="865"/>
      <c r="AI71" s="873"/>
      <c r="AJ71" s="874"/>
      <c r="AK71" s="857"/>
      <c r="AL71" s="244"/>
      <c r="AM71" s="245" t="s">
        <v>420</v>
      </c>
      <c r="AN71" s="245" t="s">
        <v>421</v>
      </c>
      <c r="AO71" s="245" t="s">
        <v>422</v>
      </c>
      <c r="AP71" s="245" t="s">
        <v>423</v>
      </c>
      <c r="AQ71" s="859" t="s">
        <v>424</v>
      </c>
      <c r="AR71" s="859"/>
      <c r="AS71" s="859"/>
      <c r="AT71" s="245" t="s">
        <v>425</v>
      </c>
      <c r="AU71" s="245" t="s">
        <v>426</v>
      </c>
    </row>
    <row r="72" spans="1:48" ht="15.75">
      <c r="A72" s="699" t="s">
        <v>411</v>
      </c>
      <c r="B72" s="248"/>
      <c r="C72" s="247"/>
      <c r="D72" s="248"/>
      <c r="E72" s="249">
        <v>0</v>
      </c>
      <c r="F72" s="250" t="s">
        <v>17</v>
      </c>
      <c r="G72" s="251">
        <v>5</v>
      </c>
      <c r="H72" s="252">
        <v>8</v>
      </c>
      <c r="I72" s="253" t="s">
        <v>17</v>
      </c>
      <c r="J72" s="254">
        <v>4</v>
      </c>
      <c r="K72" s="249">
        <v>11</v>
      </c>
      <c r="L72" s="250" t="s">
        <v>17</v>
      </c>
      <c r="M72" s="251">
        <v>4</v>
      </c>
      <c r="N72" s="252"/>
      <c r="O72" s="253" t="s">
        <v>17</v>
      </c>
      <c r="P72" s="254"/>
      <c r="Q72" s="249"/>
      <c r="R72" s="250" t="s">
        <v>17</v>
      </c>
      <c r="S72" s="251"/>
      <c r="T72" s="255"/>
      <c r="U72" s="250" t="s">
        <v>17</v>
      </c>
      <c r="V72" s="256"/>
      <c r="W72" s="249"/>
      <c r="X72" s="250" t="s">
        <v>17</v>
      </c>
      <c r="Y72" s="251"/>
      <c r="Z72" s="250"/>
      <c r="AA72" s="250"/>
      <c r="AB72" s="256"/>
      <c r="AC72" s="255"/>
      <c r="AD72" s="250"/>
      <c r="AE72" s="257"/>
      <c r="AF72" s="249"/>
      <c r="AG72" s="250"/>
      <c r="AH72" s="251"/>
      <c r="AI72" s="255"/>
      <c r="AJ72" s="250"/>
      <c r="AK72" s="257"/>
      <c r="AL72" s="256"/>
      <c r="AM72" s="258">
        <f>SUM(AN72:AP72)</f>
        <v>3</v>
      </c>
      <c r="AN72" s="259">
        <v>2</v>
      </c>
      <c r="AO72" s="259"/>
      <c r="AP72" s="259">
        <v>1</v>
      </c>
      <c r="AQ72" s="259">
        <f>SUM(B72+E72+H72+K72+N72+Q72+T72+W72)</f>
        <v>19</v>
      </c>
      <c r="AR72" s="260" t="s">
        <v>17</v>
      </c>
      <c r="AS72" s="259">
        <f>SUM(D72+G72+J72+M72+P72+S72+V72+Y72)</f>
        <v>13</v>
      </c>
      <c r="AT72" s="261">
        <f>2*AN72+AO72</f>
        <v>4</v>
      </c>
      <c r="AU72" s="259">
        <v>2</v>
      </c>
      <c r="AV72" s="243">
        <v>14</v>
      </c>
    </row>
    <row r="73" spans="1:48" ht="15.75">
      <c r="A73" s="699" t="s">
        <v>413</v>
      </c>
      <c r="B73" s="264">
        <v>5</v>
      </c>
      <c r="C73" s="263" t="s">
        <v>17</v>
      </c>
      <c r="D73" s="264">
        <v>0</v>
      </c>
      <c r="E73" s="265"/>
      <c r="F73" s="247"/>
      <c r="G73" s="266"/>
      <c r="H73" s="267">
        <v>8</v>
      </c>
      <c r="I73" s="263" t="s">
        <v>17</v>
      </c>
      <c r="J73" s="268">
        <v>10</v>
      </c>
      <c r="K73" s="267">
        <v>14</v>
      </c>
      <c r="L73" s="263" t="s">
        <v>17</v>
      </c>
      <c r="M73" s="268">
        <v>5</v>
      </c>
      <c r="N73" s="267"/>
      <c r="O73" s="263" t="s">
        <v>17</v>
      </c>
      <c r="P73" s="268"/>
      <c r="Q73" s="267"/>
      <c r="R73" s="263" t="s">
        <v>17</v>
      </c>
      <c r="S73" s="268"/>
      <c r="T73" s="269"/>
      <c r="U73" s="263" t="s">
        <v>17</v>
      </c>
      <c r="V73" s="264"/>
      <c r="W73" s="267"/>
      <c r="X73" s="263" t="s">
        <v>17</v>
      </c>
      <c r="Y73" s="268"/>
      <c r="Z73" s="263"/>
      <c r="AA73" s="263"/>
      <c r="AB73" s="264"/>
      <c r="AC73" s="269"/>
      <c r="AD73" s="263"/>
      <c r="AE73" s="270"/>
      <c r="AF73" s="267"/>
      <c r="AG73" s="263"/>
      <c r="AH73" s="268"/>
      <c r="AI73" s="269"/>
      <c r="AJ73" s="263"/>
      <c r="AK73" s="270"/>
      <c r="AL73" s="264"/>
      <c r="AM73" s="258">
        <f>SUM(AN73:AP73)</f>
        <v>3</v>
      </c>
      <c r="AN73" s="271">
        <v>2</v>
      </c>
      <c r="AO73" s="271"/>
      <c r="AP73" s="271">
        <v>1</v>
      </c>
      <c r="AQ73" s="259">
        <f>SUM(B73+E73+H73+K73+N73+Q73+T73+W73)</f>
        <v>27</v>
      </c>
      <c r="AR73" s="260" t="s">
        <v>17</v>
      </c>
      <c r="AS73" s="259">
        <f>SUM(D73+G73+J73+M73+P73+S73+V73+Y73)</f>
        <v>15</v>
      </c>
      <c r="AT73" s="261">
        <f>2*AN73+AO73</f>
        <v>4</v>
      </c>
      <c r="AU73" s="271">
        <v>1</v>
      </c>
      <c r="AV73" s="243">
        <v>13</v>
      </c>
    </row>
    <row r="74" spans="1:48" ht="15.75">
      <c r="A74" s="699" t="s">
        <v>163</v>
      </c>
      <c r="B74" s="274">
        <v>4</v>
      </c>
      <c r="C74" s="273" t="s">
        <v>17</v>
      </c>
      <c r="D74" s="274">
        <v>8</v>
      </c>
      <c r="E74" s="275">
        <v>10</v>
      </c>
      <c r="F74" s="276" t="s">
        <v>17</v>
      </c>
      <c r="G74" s="277">
        <v>8</v>
      </c>
      <c r="H74" s="278"/>
      <c r="I74" s="279"/>
      <c r="J74" s="280"/>
      <c r="K74" s="275">
        <v>2</v>
      </c>
      <c r="L74" s="276" t="s">
        <v>17</v>
      </c>
      <c r="M74" s="277">
        <v>4</v>
      </c>
      <c r="N74" s="275"/>
      <c r="O74" s="273" t="s">
        <v>17</v>
      </c>
      <c r="P74" s="277"/>
      <c r="Q74" s="275"/>
      <c r="R74" s="276" t="s">
        <v>17</v>
      </c>
      <c r="S74" s="277"/>
      <c r="T74" s="281"/>
      <c r="U74" s="276" t="s">
        <v>17</v>
      </c>
      <c r="V74" s="274"/>
      <c r="W74" s="275"/>
      <c r="X74" s="276" t="s">
        <v>17</v>
      </c>
      <c r="Y74" s="277"/>
      <c r="Z74" s="276"/>
      <c r="AA74" s="276"/>
      <c r="AB74" s="274"/>
      <c r="AC74" s="281"/>
      <c r="AD74" s="276"/>
      <c r="AE74" s="282"/>
      <c r="AF74" s="275"/>
      <c r="AG74" s="276"/>
      <c r="AH74" s="277"/>
      <c r="AI74" s="281"/>
      <c r="AJ74" s="276"/>
      <c r="AK74" s="282"/>
      <c r="AL74" s="274"/>
      <c r="AM74" s="258">
        <f>SUM(AN74:AP74)</f>
        <v>3</v>
      </c>
      <c r="AN74" s="283">
        <v>1</v>
      </c>
      <c r="AO74" s="283"/>
      <c r="AP74" s="283">
        <v>2</v>
      </c>
      <c r="AQ74" s="259">
        <f>SUM(B74+E74+H74+K74+N74+Q74+T74+W74)</f>
        <v>16</v>
      </c>
      <c r="AR74" s="260" t="s">
        <v>17</v>
      </c>
      <c r="AS74" s="259">
        <f>SUM(D74+G74+J74+M74+P74+S74+V74+Y74)</f>
        <v>20</v>
      </c>
      <c r="AT74" s="261">
        <f>2*AN74+AO74</f>
        <v>2</v>
      </c>
      <c r="AU74" s="283">
        <v>4</v>
      </c>
      <c r="AV74" s="243">
        <v>16</v>
      </c>
    </row>
    <row r="75" spans="1:48" ht="15.75">
      <c r="A75" s="699" t="s">
        <v>427</v>
      </c>
      <c r="B75" s="256">
        <v>4</v>
      </c>
      <c r="C75" s="263" t="s">
        <v>17</v>
      </c>
      <c r="D75" s="256">
        <v>11</v>
      </c>
      <c r="E75" s="249">
        <v>5</v>
      </c>
      <c r="F75" s="250" t="s">
        <v>17</v>
      </c>
      <c r="G75" s="251">
        <v>14</v>
      </c>
      <c r="H75" s="249">
        <v>4</v>
      </c>
      <c r="I75" s="263" t="s">
        <v>17</v>
      </c>
      <c r="J75" s="251">
        <v>2</v>
      </c>
      <c r="K75" s="284"/>
      <c r="L75" s="248"/>
      <c r="M75" s="285"/>
      <c r="N75" s="249"/>
      <c r="O75" s="253" t="s">
        <v>17</v>
      </c>
      <c r="P75" s="251"/>
      <c r="Q75" s="249"/>
      <c r="R75" s="250" t="s">
        <v>17</v>
      </c>
      <c r="S75" s="251"/>
      <c r="T75" s="255"/>
      <c r="U75" s="250" t="s">
        <v>17</v>
      </c>
      <c r="V75" s="256"/>
      <c r="W75" s="249"/>
      <c r="X75" s="250" t="s">
        <v>17</v>
      </c>
      <c r="Y75" s="251"/>
      <c r="Z75" s="250"/>
      <c r="AA75" s="250"/>
      <c r="AB75" s="256"/>
      <c r="AC75" s="255"/>
      <c r="AD75" s="250"/>
      <c r="AE75" s="257"/>
      <c r="AF75" s="249"/>
      <c r="AG75" s="250"/>
      <c r="AH75" s="251"/>
      <c r="AI75" s="255"/>
      <c r="AJ75" s="250"/>
      <c r="AK75" s="257"/>
      <c r="AL75" s="256"/>
      <c r="AM75" s="258">
        <f>SUM(AN75:AP75)</f>
        <v>3</v>
      </c>
      <c r="AN75" s="259">
        <v>1</v>
      </c>
      <c r="AO75" s="259"/>
      <c r="AP75" s="259">
        <v>2</v>
      </c>
      <c r="AQ75" s="259">
        <f>SUM(B75+E75+H75+K75+N75+Q75+T75+W75)</f>
        <v>13</v>
      </c>
      <c r="AR75" s="260" t="s">
        <v>17</v>
      </c>
      <c r="AS75" s="259">
        <f>SUM(D75+G75+J75+M75+P75+S75+V75+Y75)</f>
        <v>27</v>
      </c>
      <c r="AT75" s="261">
        <f>2*AN75+AO75</f>
        <v>2</v>
      </c>
      <c r="AU75" s="259">
        <v>3</v>
      </c>
      <c r="AV75" s="243">
        <v>15</v>
      </c>
    </row>
    <row r="76" spans="1:46" ht="15.75">
      <c r="A76" s="454"/>
      <c r="AQ76" s="311">
        <f>SUM(AQ72:AQ75)</f>
        <v>75</v>
      </c>
      <c r="AS76" s="311">
        <f>SUM(AS72:AS75)</f>
        <v>75</v>
      </c>
      <c r="AT76" s="311">
        <f>SUM(AT72:AT75)</f>
        <v>12</v>
      </c>
    </row>
    <row r="77" ht="15.75">
      <c r="A77" s="454"/>
    </row>
    <row r="78" spans="43:46" ht="15.75">
      <c r="AQ78" s="311">
        <f>AQ76+AQ69+AQ62+AQ55+AQ47+AQ36+AQ22+AQ11</f>
        <v>1961</v>
      </c>
      <c r="AT78" s="243">
        <f>112+AT55/2+AT62/2+AT69/2+AT76/2</f>
        <v>136</v>
      </c>
    </row>
  </sheetData>
  <sheetProtection/>
  <mergeCells count="104">
    <mergeCell ref="N71:P71"/>
    <mergeCell ref="Q71:S71"/>
    <mergeCell ref="AQ71:AS71"/>
    <mergeCell ref="T71:V71"/>
    <mergeCell ref="W71:Y71"/>
    <mergeCell ref="Z71:AB71"/>
    <mergeCell ref="AC71:AE71"/>
    <mergeCell ref="AF71:AH71"/>
    <mergeCell ref="AI71:AK71"/>
    <mergeCell ref="B71:D71"/>
    <mergeCell ref="E71:G71"/>
    <mergeCell ref="H71:J71"/>
    <mergeCell ref="K71:M71"/>
    <mergeCell ref="W64:Y64"/>
    <mergeCell ref="Z64:AB64"/>
    <mergeCell ref="AC64:AE64"/>
    <mergeCell ref="AF64:AH64"/>
    <mergeCell ref="AF50:AH50"/>
    <mergeCell ref="AI50:AK50"/>
    <mergeCell ref="AQ50:AS50"/>
    <mergeCell ref="B64:D64"/>
    <mergeCell ref="E64:G64"/>
    <mergeCell ref="H64:J64"/>
    <mergeCell ref="K64:M64"/>
    <mergeCell ref="N64:P64"/>
    <mergeCell ref="Q64:S64"/>
    <mergeCell ref="T64:V64"/>
    <mergeCell ref="AF38:AH38"/>
    <mergeCell ref="AI38:AK38"/>
    <mergeCell ref="AQ38:AS38"/>
    <mergeCell ref="B50:D50"/>
    <mergeCell ref="E50:G50"/>
    <mergeCell ref="H50:J50"/>
    <mergeCell ref="K50:M50"/>
    <mergeCell ref="N50:P50"/>
    <mergeCell ref="Q50:S50"/>
    <mergeCell ref="T50:V50"/>
    <mergeCell ref="N38:P38"/>
    <mergeCell ref="Q38:S38"/>
    <mergeCell ref="T38:V38"/>
    <mergeCell ref="Z38:AB38"/>
    <mergeCell ref="Q27:S27"/>
    <mergeCell ref="AF27:AH27"/>
    <mergeCell ref="AI27:AK27"/>
    <mergeCell ref="AQ27:AS27"/>
    <mergeCell ref="N57:P57"/>
    <mergeCell ref="B27:D27"/>
    <mergeCell ref="E27:G27"/>
    <mergeCell ref="H27:J27"/>
    <mergeCell ref="K27:M27"/>
    <mergeCell ref="N27:P27"/>
    <mergeCell ref="B38:D38"/>
    <mergeCell ref="E38:G38"/>
    <mergeCell ref="H38:J38"/>
    <mergeCell ref="K38:M38"/>
    <mergeCell ref="B57:D57"/>
    <mergeCell ref="E57:G57"/>
    <mergeCell ref="H57:J57"/>
    <mergeCell ref="K57:M57"/>
    <mergeCell ref="AI64:AK64"/>
    <mergeCell ref="AQ64:AS64"/>
    <mergeCell ref="AF57:AH57"/>
    <mergeCell ref="AI57:AK57"/>
    <mergeCell ref="AQ57:AS57"/>
    <mergeCell ref="AC57:AE57"/>
    <mergeCell ref="T27:V27"/>
    <mergeCell ref="W27:Y27"/>
    <mergeCell ref="Z27:AB27"/>
    <mergeCell ref="AC27:AE27"/>
    <mergeCell ref="W38:Y38"/>
    <mergeCell ref="AC38:AE38"/>
    <mergeCell ref="W50:Y50"/>
    <mergeCell ref="Z50:AB50"/>
    <mergeCell ref="AC50:AE50"/>
    <mergeCell ref="Q57:S57"/>
    <mergeCell ref="T57:V57"/>
    <mergeCell ref="W57:Y57"/>
    <mergeCell ref="Z57:AB57"/>
    <mergeCell ref="AF13:AH13"/>
    <mergeCell ref="AI13:AK13"/>
    <mergeCell ref="AQ13:AS13"/>
    <mergeCell ref="AI2:AK2"/>
    <mergeCell ref="AQ2:AS2"/>
    <mergeCell ref="AF2:AH2"/>
    <mergeCell ref="B13:D13"/>
    <mergeCell ref="E13:G13"/>
    <mergeCell ref="H13:J13"/>
    <mergeCell ref="K13:M13"/>
    <mergeCell ref="Z2:AB2"/>
    <mergeCell ref="AC2:AE2"/>
    <mergeCell ref="Z13:AB13"/>
    <mergeCell ref="AC13:AE13"/>
    <mergeCell ref="N2:P2"/>
    <mergeCell ref="Q2:S2"/>
    <mergeCell ref="T13:V13"/>
    <mergeCell ref="W13:Y13"/>
    <mergeCell ref="T2:V2"/>
    <mergeCell ref="W2:Y2"/>
    <mergeCell ref="N13:P13"/>
    <mergeCell ref="Q13:S13"/>
    <mergeCell ref="B2:D2"/>
    <mergeCell ref="E2:G2"/>
    <mergeCell ref="H2:J2"/>
    <mergeCell ref="K2:M2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I51"/>
  <sheetViews>
    <sheetView zoomScalePageLayoutView="0" workbookViewId="0" topLeftCell="A1">
      <selection activeCell="B18" sqref="B18:E27"/>
    </sheetView>
  </sheetViews>
  <sheetFormatPr defaultColWidth="8.75390625" defaultRowHeight="12.75"/>
  <cols>
    <col min="1" max="1" width="4.75390625" style="147" customWidth="1"/>
    <col min="2" max="2" width="8.75390625" style="147" customWidth="1"/>
    <col min="3" max="4" width="10.75390625" style="147" customWidth="1"/>
    <col min="5" max="5" width="9.875" style="147" customWidth="1"/>
    <col min="6" max="9" width="8.75390625" style="147" customWidth="1"/>
    <col min="10" max="10" width="4.75390625" style="147" customWidth="1"/>
    <col min="11" max="16384" width="8.75390625" style="147" customWidth="1"/>
  </cols>
  <sheetData>
    <row r="2" spans="2:9" ht="18">
      <c r="B2" s="145" t="s">
        <v>498</v>
      </c>
      <c r="C2" s="312"/>
      <c r="D2" s="312"/>
      <c r="E2" s="312"/>
      <c r="F2" s="312"/>
      <c r="G2" s="312"/>
      <c r="H2" s="312"/>
      <c r="I2" s="312"/>
    </row>
    <row r="3" spans="2:9" ht="12.75">
      <c r="B3" s="312"/>
      <c r="C3" s="312"/>
      <c r="D3" s="312"/>
      <c r="E3" s="312"/>
      <c r="F3" s="312"/>
      <c r="G3" s="312"/>
      <c r="H3" s="312"/>
      <c r="I3" s="312"/>
    </row>
    <row r="4" spans="2:9" ht="13.5" thickBot="1">
      <c r="B4" s="891" t="s">
        <v>58</v>
      </c>
      <c r="C4" s="891"/>
      <c r="D4" s="891"/>
      <c r="E4" s="891"/>
      <c r="F4" s="312"/>
      <c r="G4" s="891" t="s">
        <v>59</v>
      </c>
      <c r="H4" s="891"/>
      <c r="I4" s="891"/>
    </row>
    <row r="5" spans="2:9" ht="13.5" thickBot="1">
      <c r="B5" s="928" t="s">
        <v>415</v>
      </c>
      <c r="C5" s="928"/>
      <c r="D5" s="928"/>
      <c r="E5" s="928"/>
      <c r="F5" s="312"/>
      <c r="G5" s="928" t="s">
        <v>499</v>
      </c>
      <c r="H5" s="928"/>
      <c r="I5" s="928"/>
    </row>
    <row r="6" spans="2:9" ht="12.75">
      <c r="B6" s="312"/>
      <c r="C6" s="313"/>
      <c r="D6" s="313"/>
      <c r="E6" s="313"/>
      <c r="F6" s="312"/>
      <c r="G6" s="313"/>
      <c r="H6" s="313"/>
      <c r="I6" s="313"/>
    </row>
    <row r="7" spans="2:9" ht="12.75">
      <c r="B7" s="314" t="s">
        <v>62</v>
      </c>
      <c r="C7" s="312"/>
      <c r="D7" s="312"/>
      <c r="E7" s="312"/>
      <c r="F7" s="312"/>
      <c r="G7" s="312"/>
      <c r="H7" s="312"/>
      <c r="I7" s="312"/>
    </row>
    <row r="8" spans="2:9" ht="13.5" thickBot="1">
      <c r="B8" s="891" t="s">
        <v>63</v>
      </c>
      <c r="C8" s="891"/>
      <c r="D8" s="891"/>
      <c r="E8" s="891"/>
      <c r="F8" s="312"/>
      <c r="G8" s="312"/>
      <c r="H8" s="312"/>
      <c r="I8" s="312"/>
    </row>
    <row r="9" spans="2:9" ht="12.75">
      <c r="B9" s="929" t="s">
        <v>64</v>
      </c>
      <c r="C9" s="929"/>
      <c r="D9" s="315" t="s">
        <v>65</v>
      </c>
      <c r="E9" s="930" t="s">
        <v>66</v>
      </c>
      <c r="F9" s="930"/>
      <c r="G9" s="931" t="s">
        <v>67</v>
      </c>
      <c r="H9" s="931"/>
      <c r="I9" s="931"/>
    </row>
    <row r="10" spans="2:9" ht="13.5" thickBot="1">
      <c r="B10" s="924" t="s">
        <v>500</v>
      </c>
      <c r="C10" s="924"/>
      <c r="D10" s="316" t="s">
        <v>24</v>
      </c>
      <c r="E10" s="925" t="s">
        <v>501</v>
      </c>
      <c r="F10" s="925"/>
      <c r="G10" s="926">
        <v>731558796</v>
      </c>
      <c r="H10" s="926"/>
      <c r="I10" s="926"/>
    </row>
    <row r="11" spans="2:9" ht="13.5" thickBot="1">
      <c r="B11" s="891" t="s">
        <v>71</v>
      </c>
      <c r="C11" s="891"/>
      <c r="D11" s="891"/>
      <c r="E11" s="891"/>
      <c r="F11" s="312"/>
      <c r="G11" s="312"/>
      <c r="H11" s="312"/>
      <c r="I11" s="312"/>
    </row>
    <row r="12" spans="2:9" ht="12.75">
      <c r="B12" s="929" t="s">
        <v>64</v>
      </c>
      <c r="C12" s="929"/>
      <c r="D12" s="315" t="s">
        <v>65</v>
      </c>
      <c r="E12" s="930" t="s">
        <v>66</v>
      </c>
      <c r="F12" s="930"/>
      <c r="G12" s="931" t="s">
        <v>67</v>
      </c>
      <c r="H12" s="931"/>
      <c r="I12" s="931"/>
    </row>
    <row r="13" spans="2:9" ht="13.5" thickBot="1">
      <c r="B13" s="924" t="s">
        <v>460</v>
      </c>
      <c r="C13" s="924"/>
      <c r="D13" s="316" t="s">
        <v>109</v>
      </c>
      <c r="E13" s="925" t="s">
        <v>502</v>
      </c>
      <c r="F13" s="925"/>
      <c r="G13" s="926">
        <v>776009386</v>
      </c>
      <c r="H13" s="926"/>
      <c r="I13" s="926"/>
    </row>
    <row r="14" spans="2:9" ht="12.75">
      <c r="B14" s="312"/>
      <c r="C14" s="317"/>
      <c r="D14" s="317"/>
      <c r="E14" s="313"/>
      <c r="F14" s="313"/>
      <c r="G14" s="313"/>
      <c r="H14" s="313"/>
      <c r="I14" s="313"/>
    </row>
    <row r="15" spans="2:9" ht="12.75">
      <c r="B15" s="314" t="s">
        <v>80</v>
      </c>
      <c r="C15" s="312"/>
      <c r="D15" s="312"/>
      <c r="E15" s="312"/>
      <c r="F15" s="312"/>
      <c r="G15" s="312"/>
      <c r="H15" s="312"/>
      <c r="I15" s="312"/>
    </row>
    <row r="16" spans="2:9" ht="13.5" thickBot="1">
      <c r="B16" s="318"/>
      <c r="C16" s="318"/>
      <c r="D16" s="318"/>
      <c r="E16" s="318"/>
      <c r="F16" s="319"/>
      <c r="G16" s="319"/>
      <c r="H16" s="319"/>
      <c r="I16" s="312"/>
    </row>
    <row r="17" spans="2:9" ht="12.75">
      <c r="B17" s="320" t="s">
        <v>81</v>
      </c>
      <c r="C17" s="321" t="s">
        <v>64</v>
      </c>
      <c r="D17" s="321" t="s">
        <v>65</v>
      </c>
      <c r="E17" s="321" t="s">
        <v>313</v>
      </c>
      <c r="F17" s="927"/>
      <c r="G17" s="927"/>
      <c r="H17" s="927"/>
      <c r="I17" s="322"/>
    </row>
    <row r="18" spans="2:9" ht="12.75">
      <c r="B18" s="491">
        <v>44</v>
      </c>
      <c r="C18" s="492" t="s">
        <v>460</v>
      </c>
      <c r="D18" s="492" t="s">
        <v>109</v>
      </c>
      <c r="E18" s="492">
        <v>780707</v>
      </c>
      <c r="F18" s="325"/>
      <c r="G18" s="326"/>
      <c r="H18" s="327"/>
      <c r="I18" s="317"/>
    </row>
    <row r="19" spans="2:9" ht="12.75">
      <c r="B19" s="491">
        <v>94</v>
      </c>
      <c r="C19" s="492" t="s">
        <v>503</v>
      </c>
      <c r="D19" s="492" t="s">
        <v>109</v>
      </c>
      <c r="E19" s="492">
        <v>780804</v>
      </c>
      <c r="F19" s="326"/>
      <c r="G19" s="325"/>
      <c r="H19" s="327"/>
      <c r="I19" s="317"/>
    </row>
    <row r="20" spans="2:9" ht="12.75">
      <c r="B20" s="491">
        <v>95</v>
      </c>
      <c r="C20" s="492" t="s">
        <v>500</v>
      </c>
      <c r="D20" s="492" t="s">
        <v>24</v>
      </c>
      <c r="E20" s="492">
        <v>712101</v>
      </c>
      <c r="F20" s="326"/>
      <c r="G20" s="325"/>
      <c r="H20" s="327"/>
      <c r="I20" s="317"/>
    </row>
    <row r="21" spans="2:9" ht="12.75">
      <c r="B21" s="491">
        <v>66</v>
      </c>
      <c r="C21" s="492" t="s">
        <v>504</v>
      </c>
      <c r="D21" s="492" t="s">
        <v>52</v>
      </c>
      <c r="E21" s="492">
        <v>610808</v>
      </c>
      <c r="F21" s="325"/>
      <c r="G21" s="326"/>
      <c r="H21" s="327"/>
      <c r="I21" s="317"/>
    </row>
    <row r="22" spans="2:9" ht="12.75">
      <c r="B22" s="491">
        <v>93</v>
      </c>
      <c r="C22" s="492" t="s">
        <v>248</v>
      </c>
      <c r="D22" s="492" t="s">
        <v>249</v>
      </c>
      <c r="E22" s="492">
        <v>951704</v>
      </c>
      <c r="F22" s="326"/>
      <c r="G22" s="325"/>
      <c r="H22" s="327"/>
      <c r="I22" s="317"/>
    </row>
    <row r="23" spans="2:9" ht="12.75">
      <c r="B23" s="491">
        <v>77</v>
      </c>
      <c r="C23" s="492" t="s">
        <v>47</v>
      </c>
      <c r="D23" s="492" t="s">
        <v>251</v>
      </c>
      <c r="E23" s="492">
        <v>832601</v>
      </c>
      <c r="F23" s="326"/>
      <c r="G23" s="325"/>
      <c r="H23" s="327"/>
      <c r="I23" s="317"/>
    </row>
    <row r="24" spans="2:9" ht="12.75">
      <c r="B24" s="491">
        <v>11</v>
      </c>
      <c r="C24" s="492" t="s">
        <v>184</v>
      </c>
      <c r="D24" s="492" t="s">
        <v>29</v>
      </c>
      <c r="E24" s="492">
        <v>952010</v>
      </c>
      <c r="F24" s="325"/>
      <c r="G24" s="326"/>
      <c r="H24" s="327"/>
      <c r="I24" s="317"/>
    </row>
    <row r="25" spans="2:9" ht="12.75">
      <c r="B25" s="491">
        <v>55</v>
      </c>
      <c r="C25" s="492" t="s">
        <v>505</v>
      </c>
      <c r="D25" s="492" t="s">
        <v>29</v>
      </c>
      <c r="E25" s="492">
        <v>712110</v>
      </c>
      <c r="F25" s="326"/>
      <c r="G25" s="325"/>
      <c r="H25" s="327"/>
      <c r="I25" s="317"/>
    </row>
    <row r="26" spans="2:9" ht="12.75">
      <c r="B26" s="491">
        <v>22</v>
      </c>
      <c r="C26" s="492" t="s">
        <v>583</v>
      </c>
      <c r="D26" s="492" t="s">
        <v>34</v>
      </c>
      <c r="E26" s="492">
        <v>853011</v>
      </c>
      <c r="F26" s="325"/>
      <c r="G26" s="326"/>
      <c r="H26" s="327"/>
      <c r="I26" s="317"/>
    </row>
    <row r="27" spans="2:9" ht="12.75">
      <c r="B27" s="460">
        <v>88</v>
      </c>
      <c r="C27" s="229" t="s">
        <v>631</v>
      </c>
      <c r="D27" s="473" t="s">
        <v>34</v>
      </c>
      <c r="E27" s="38" t="s">
        <v>632</v>
      </c>
      <c r="F27" s="325"/>
      <c r="G27" s="326"/>
      <c r="H27" s="327"/>
      <c r="I27" s="317"/>
    </row>
    <row r="28" spans="2:9" ht="12.75">
      <c r="B28" s="323"/>
      <c r="C28" s="324"/>
      <c r="D28" s="324"/>
      <c r="E28" s="324"/>
      <c r="F28" s="325"/>
      <c r="G28" s="326"/>
      <c r="H28" s="327"/>
      <c r="I28" s="317"/>
    </row>
    <row r="29" spans="2:9" ht="12.75">
      <c r="B29" s="323"/>
      <c r="C29" s="324"/>
      <c r="D29" s="324"/>
      <c r="E29" s="328"/>
      <c r="F29" s="325"/>
      <c r="G29" s="326"/>
      <c r="H29" s="327"/>
      <c r="I29" s="317"/>
    </row>
    <row r="30" spans="2:9" ht="12.75">
      <c r="B30" s="323"/>
      <c r="C30" s="324"/>
      <c r="D30" s="324"/>
      <c r="E30" s="324"/>
      <c r="F30" s="325"/>
      <c r="G30" s="326"/>
      <c r="H30" s="327"/>
      <c r="I30" s="317"/>
    </row>
    <row r="31" spans="2:9" ht="12.75">
      <c r="B31" s="323"/>
      <c r="C31" s="324"/>
      <c r="D31" s="324"/>
      <c r="E31" s="324"/>
      <c r="F31" s="326"/>
      <c r="G31" s="325"/>
      <c r="H31" s="327"/>
      <c r="I31" s="317"/>
    </row>
    <row r="32" spans="2:9" ht="12.75">
      <c r="B32" s="323"/>
      <c r="C32" s="324"/>
      <c r="D32" s="324"/>
      <c r="E32" s="328"/>
      <c r="F32" s="325"/>
      <c r="G32" s="326"/>
      <c r="H32" s="327"/>
      <c r="I32" s="317"/>
    </row>
    <row r="33" spans="2:9" ht="12.75">
      <c r="B33" s="323"/>
      <c r="C33" s="324"/>
      <c r="D33" s="324"/>
      <c r="E33" s="324"/>
      <c r="F33" s="325"/>
      <c r="G33" s="326"/>
      <c r="H33" s="327"/>
      <c r="I33" s="317"/>
    </row>
    <row r="34" spans="2:9" ht="12.75">
      <c r="B34" s="323"/>
      <c r="C34" s="324"/>
      <c r="D34" s="324"/>
      <c r="E34" s="324"/>
      <c r="F34" s="325"/>
      <c r="G34" s="325"/>
      <c r="H34" s="327"/>
      <c r="I34" s="317"/>
    </row>
    <row r="35" spans="2:9" ht="12.75">
      <c r="B35" s="323"/>
      <c r="C35" s="324"/>
      <c r="D35" s="324"/>
      <c r="E35" s="324"/>
      <c r="F35" s="325"/>
      <c r="G35" s="325"/>
      <c r="H35" s="327"/>
      <c r="I35" s="317"/>
    </row>
    <row r="36" spans="2:9" ht="12.75">
      <c r="B36" s="323"/>
      <c r="C36" s="324"/>
      <c r="D36" s="324"/>
      <c r="E36" s="324"/>
      <c r="F36" s="325"/>
      <c r="G36" s="325"/>
      <c r="H36" s="327"/>
      <c r="I36" s="317"/>
    </row>
    <row r="37" spans="2:9" ht="12.75">
      <c r="B37" s="323"/>
      <c r="C37" s="324"/>
      <c r="D37" s="324"/>
      <c r="E37" s="324"/>
      <c r="F37" s="325"/>
      <c r="G37" s="325"/>
      <c r="H37" s="327"/>
      <c r="I37" s="317"/>
    </row>
    <row r="38" spans="2:9" ht="12.75">
      <c r="B38" s="323"/>
      <c r="C38" s="324"/>
      <c r="D38" s="324"/>
      <c r="E38" s="324"/>
      <c r="F38" s="325"/>
      <c r="G38" s="325"/>
      <c r="H38" s="327"/>
      <c r="I38" s="317"/>
    </row>
    <row r="39" spans="2:9" ht="12.75">
      <c r="B39" s="323"/>
      <c r="C39" s="324"/>
      <c r="D39" s="324"/>
      <c r="E39" s="324"/>
      <c r="F39" s="325"/>
      <c r="G39" s="325"/>
      <c r="H39" s="327"/>
      <c r="I39" s="317"/>
    </row>
    <row r="40" spans="2:9" ht="12.75">
      <c r="B40" s="323"/>
      <c r="C40" s="324"/>
      <c r="D40" s="324"/>
      <c r="E40" s="324"/>
      <c r="F40" s="325"/>
      <c r="G40" s="325"/>
      <c r="H40" s="327"/>
      <c r="I40" s="317"/>
    </row>
    <row r="41" spans="2:9" ht="13.5" thickBot="1">
      <c r="B41" s="329"/>
      <c r="C41" s="330"/>
      <c r="D41" s="330"/>
      <c r="E41" s="330"/>
      <c r="F41" s="331"/>
      <c r="G41" s="331"/>
      <c r="H41" s="332"/>
      <c r="I41" s="317"/>
    </row>
    <row r="42" spans="2:9" ht="12.75">
      <c r="B42" s="312"/>
      <c r="C42" s="312"/>
      <c r="D42" s="312"/>
      <c r="E42" s="312"/>
      <c r="F42" s="312"/>
      <c r="G42" s="312"/>
      <c r="H42" s="312"/>
      <c r="I42" s="312"/>
    </row>
    <row r="43" spans="2:9" ht="13.5" thickBot="1">
      <c r="B43" s="891" t="s">
        <v>85</v>
      </c>
      <c r="C43" s="891"/>
      <c r="D43" s="891"/>
      <c r="E43" s="891"/>
      <c r="F43" s="312"/>
      <c r="G43" s="312"/>
      <c r="H43" s="312"/>
      <c r="I43" s="312"/>
    </row>
    <row r="44" spans="2:9" ht="13.5" thickBot="1">
      <c r="B44" s="320" t="s">
        <v>81</v>
      </c>
      <c r="C44" s="333" t="s">
        <v>64</v>
      </c>
      <c r="D44" s="321" t="s">
        <v>65</v>
      </c>
      <c r="E44" s="334" t="s">
        <v>317</v>
      </c>
      <c r="F44" s="312"/>
      <c r="G44" s="335" t="s">
        <v>90</v>
      </c>
      <c r="H44" s="312"/>
      <c r="I44" s="312"/>
    </row>
    <row r="45" spans="2:9" ht="13.5" thickBot="1">
      <c r="B45" s="336"/>
      <c r="C45" s="337" t="s">
        <v>506</v>
      </c>
      <c r="D45" s="324" t="s">
        <v>507</v>
      </c>
      <c r="E45" s="338"/>
      <c r="F45" s="312"/>
      <c r="G45" s="928" t="s">
        <v>508</v>
      </c>
      <c r="H45" s="928"/>
      <c r="I45" s="928"/>
    </row>
    <row r="46" spans="2:9" ht="13.5" thickBot="1">
      <c r="B46" s="336"/>
      <c r="C46" s="337"/>
      <c r="D46" s="324"/>
      <c r="E46" s="338"/>
      <c r="F46" s="312"/>
      <c r="G46" s="928"/>
      <c r="H46" s="928"/>
      <c r="I46" s="928"/>
    </row>
    <row r="47" spans="2:9" ht="12.75">
      <c r="B47" s="336"/>
      <c r="C47" s="337"/>
      <c r="D47" s="324"/>
      <c r="E47" s="338"/>
      <c r="F47" s="312"/>
      <c r="G47" s="312"/>
      <c r="H47" s="312"/>
      <c r="I47" s="312"/>
    </row>
    <row r="48" spans="2:9" ht="13.5" thickBot="1">
      <c r="B48" s="339"/>
      <c r="C48" s="340"/>
      <c r="D48" s="330"/>
      <c r="E48" s="341"/>
      <c r="F48" s="312"/>
      <c r="G48" s="312"/>
      <c r="H48" s="312"/>
      <c r="I48" s="312"/>
    </row>
    <row r="49" spans="2:9" ht="12.75">
      <c r="B49" s="312"/>
      <c r="C49" s="312"/>
      <c r="D49" s="312"/>
      <c r="E49" s="312"/>
      <c r="F49" s="312"/>
      <c r="G49" s="312"/>
      <c r="H49" s="312"/>
      <c r="I49" s="312"/>
    </row>
    <row r="50" spans="2:9" ht="12.75" customHeight="1">
      <c r="B50" s="923" t="s">
        <v>92</v>
      </c>
      <c r="C50" s="923"/>
      <c r="D50" s="923"/>
      <c r="E50" s="923"/>
      <c r="F50" s="923"/>
      <c r="G50" s="923"/>
      <c r="H50" s="923"/>
      <c r="I50" s="923"/>
    </row>
    <row r="51" spans="2:9" ht="12.75">
      <c r="B51" s="923"/>
      <c r="C51" s="923"/>
      <c r="D51" s="923"/>
      <c r="E51" s="923"/>
      <c r="F51" s="923"/>
      <c r="G51" s="923"/>
      <c r="H51" s="923"/>
      <c r="I51" s="923"/>
    </row>
  </sheetData>
  <sheetProtection/>
  <mergeCells count="22">
    <mergeCell ref="B8:E8"/>
    <mergeCell ref="B9:C9"/>
    <mergeCell ref="E9:F9"/>
    <mergeCell ref="G9:I9"/>
    <mergeCell ref="B4:E4"/>
    <mergeCell ref="G4:I4"/>
    <mergeCell ref="B5:E5"/>
    <mergeCell ref="G5:I5"/>
    <mergeCell ref="E10:F10"/>
    <mergeCell ref="G10:I10"/>
    <mergeCell ref="B11:E11"/>
    <mergeCell ref="B12:C12"/>
    <mergeCell ref="E12:F12"/>
    <mergeCell ref="G12:I12"/>
    <mergeCell ref="B10:C10"/>
    <mergeCell ref="B50:I51"/>
    <mergeCell ref="B13:C13"/>
    <mergeCell ref="E13:F13"/>
    <mergeCell ref="G13:I13"/>
    <mergeCell ref="F17:H17"/>
    <mergeCell ref="B43:E43"/>
    <mergeCell ref="G45:I46"/>
  </mergeCells>
  <hyperlinks>
    <hyperlink ref="E10" r:id="rId1" display="janku.jtjstav@seznam.cz"/>
    <hyperlink ref="E13" r:id="rId2" display="davidtichy44@seznam.cz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H46"/>
  <sheetViews>
    <sheetView zoomScalePageLayoutView="0" workbookViewId="0" topLeftCell="A1">
      <selection activeCell="A17" sqref="A17:D28"/>
    </sheetView>
  </sheetViews>
  <sheetFormatPr defaultColWidth="13.375" defaultRowHeight="12.75"/>
  <cols>
    <col min="1" max="4" width="13.375" style="147" customWidth="1"/>
    <col min="5" max="5" width="6.75390625" style="147" customWidth="1"/>
    <col min="6" max="16384" width="13.375" style="147" customWidth="1"/>
  </cols>
  <sheetData>
    <row r="1" spans="1:8" ht="18">
      <c r="A1" s="531" t="s">
        <v>556</v>
      </c>
      <c r="B1" s="402"/>
      <c r="C1" s="402"/>
      <c r="D1" s="402"/>
      <c r="E1" s="402"/>
      <c r="F1" s="402"/>
      <c r="G1" s="402"/>
      <c r="H1" s="402"/>
    </row>
    <row r="2" spans="1:8" ht="12.75">
      <c r="A2" s="532"/>
      <c r="B2" s="532"/>
      <c r="C2" s="532"/>
      <c r="D2" s="532"/>
      <c r="E2" s="532"/>
      <c r="F2" s="532"/>
      <c r="G2" s="532"/>
      <c r="H2" s="532"/>
    </row>
    <row r="3" spans="1:8" ht="13.5" thickBot="1">
      <c r="A3" s="533" t="s">
        <v>58</v>
      </c>
      <c r="B3" s="533"/>
      <c r="C3" s="533"/>
      <c r="D3" s="533"/>
      <c r="E3" s="532"/>
      <c r="F3" s="533" t="s">
        <v>59</v>
      </c>
      <c r="G3" s="533"/>
      <c r="H3" s="533"/>
    </row>
    <row r="4" spans="1:8" ht="21" thickBot="1">
      <c r="A4" s="534" t="s">
        <v>386</v>
      </c>
      <c r="B4" s="534"/>
      <c r="C4" s="534"/>
      <c r="D4" s="534"/>
      <c r="E4" s="532"/>
      <c r="F4" s="535" t="s">
        <v>387</v>
      </c>
      <c r="G4" s="535"/>
      <c r="H4" s="535"/>
    </row>
    <row r="5" spans="1:8" ht="12.75">
      <c r="A5" s="532"/>
      <c r="B5" s="536"/>
      <c r="C5" s="536"/>
      <c r="D5" s="536"/>
      <c r="E5" s="532"/>
      <c r="F5" s="536"/>
      <c r="G5" s="536"/>
      <c r="H5" s="536"/>
    </row>
    <row r="6" spans="1:8" ht="12.75">
      <c r="A6" s="537" t="s">
        <v>62</v>
      </c>
      <c r="B6" s="532"/>
      <c r="C6" s="532"/>
      <c r="D6" s="532"/>
      <c r="E6" s="532"/>
      <c r="F6" s="532"/>
      <c r="G6" s="532"/>
      <c r="H6" s="532"/>
    </row>
    <row r="7" spans="1:8" ht="13.5" thickBot="1">
      <c r="A7" s="533" t="s">
        <v>63</v>
      </c>
      <c r="B7" s="533"/>
      <c r="C7" s="533"/>
      <c r="D7" s="533"/>
      <c r="E7" s="532"/>
      <c r="F7" s="532"/>
      <c r="G7" s="532"/>
      <c r="H7" s="532"/>
    </row>
    <row r="8" spans="1:8" ht="12.75">
      <c r="A8" s="538" t="s">
        <v>64</v>
      </c>
      <c r="B8" s="538"/>
      <c r="C8" s="539" t="s">
        <v>65</v>
      </c>
      <c r="D8" s="540" t="s">
        <v>66</v>
      </c>
      <c r="E8" s="540"/>
      <c r="F8" s="541" t="s">
        <v>67</v>
      </c>
      <c r="G8" s="541"/>
      <c r="H8" s="541"/>
    </row>
    <row r="9" spans="1:8" ht="13.5" thickBot="1">
      <c r="A9" s="542" t="s">
        <v>388</v>
      </c>
      <c r="B9" s="543"/>
      <c r="C9" s="544" t="s">
        <v>109</v>
      </c>
      <c r="D9" s="501" t="s">
        <v>389</v>
      </c>
      <c r="E9" s="545"/>
      <c r="F9" s="546">
        <v>776353033</v>
      </c>
      <c r="G9" s="546"/>
      <c r="H9" s="546"/>
    </row>
    <row r="10" spans="1:8" ht="13.5" thickBot="1">
      <c r="A10" s="533" t="s">
        <v>71</v>
      </c>
      <c r="B10" s="533"/>
      <c r="C10" s="533"/>
      <c r="D10" s="533"/>
      <c r="E10" s="532"/>
      <c r="F10" s="532"/>
      <c r="G10" s="532"/>
      <c r="H10" s="532"/>
    </row>
    <row r="11" spans="1:8" ht="12.75">
      <c r="A11" s="538" t="s">
        <v>64</v>
      </c>
      <c r="B11" s="538"/>
      <c r="C11" s="539" t="s">
        <v>65</v>
      </c>
      <c r="D11" s="540" t="s">
        <v>66</v>
      </c>
      <c r="E11" s="540"/>
      <c r="F11" s="541" t="s">
        <v>67</v>
      </c>
      <c r="G11" s="541"/>
      <c r="H11" s="541"/>
    </row>
    <row r="12" spans="1:8" ht="13.5" thickBot="1">
      <c r="A12" s="543" t="s">
        <v>390</v>
      </c>
      <c r="B12" s="543"/>
      <c r="C12" s="544" t="s">
        <v>24</v>
      </c>
      <c r="D12" s="501" t="s">
        <v>391</v>
      </c>
      <c r="E12" s="545"/>
      <c r="F12" s="546">
        <v>777941616</v>
      </c>
      <c r="G12" s="546"/>
      <c r="H12" s="546"/>
    </row>
    <row r="13" spans="1:8" ht="12.75">
      <c r="A13" s="532"/>
      <c r="B13" s="532"/>
      <c r="C13" s="532"/>
      <c r="D13" s="536"/>
      <c r="E13" s="536"/>
      <c r="F13" s="536"/>
      <c r="G13" s="536"/>
      <c r="H13" s="536"/>
    </row>
    <row r="14" spans="1:8" ht="12.75">
      <c r="A14" s="537" t="s">
        <v>80</v>
      </c>
      <c r="B14" s="532"/>
      <c r="C14" s="532"/>
      <c r="D14" s="532"/>
      <c r="E14" s="532"/>
      <c r="F14" s="532"/>
      <c r="G14" s="532"/>
      <c r="H14" s="532"/>
    </row>
    <row r="15" spans="1:8" ht="12.75">
      <c r="A15" s="547"/>
      <c r="B15" s="547"/>
      <c r="C15" s="547"/>
      <c r="D15" s="547"/>
      <c r="E15" s="547"/>
      <c r="F15" s="547"/>
      <c r="G15" s="547"/>
      <c r="H15" s="401"/>
    </row>
    <row r="16" spans="1:8" ht="12.75">
      <c r="A16" s="548" t="s">
        <v>81</v>
      </c>
      <c r="B16" s="549" t="s">
        <v>64</v>
      </c>
      <c r="C16" s="549" t="s">
        <v>65</v>
      </c>
      <c r="D16" s="549" t="s">
        <v>392</v>
      </c>
      <c r="E16" s="549"/>
      <c r="F16" s="549"/>
      <c r="G16" s="549"/>
      <c r="H16" s="550"/>
    </row>
    <row r="17" spans="1:8" ht="12.75">
      <c r="A17" s="586">
        <v>63</v>
      </c>
      <c r="B17" s="587" t="s">
        <v>393</v>
      </c>
      <c r="C17" s="588" t="s">
        <v>31</v>
      </c>
      <c r="D17" s="589">
        <v>631112</v>
      </c>
      <c r="E17" s="552"/>
      <c r="F17" s="552"/>
      <c r="G17" s="552"/>
      <c r="H17" s="401"/>
    </row>
    <row r="18" spans="1:8" ht="12.75">
      <c r="A18" s="586">
        <v>88</v>
      </c>
      <c r="B18" s="587" t="s">
        <v>393</v>
      </c>
      <c r="C18" s="588" t="s">
        <v>26</v>
      </c>
      <c r="D18" s="589">
        <v>880713</v>
      </c>
      <c r="E18" s="552"/>
      <c r="F18" s="552"/>
      <c r="G18" s="552"/>
      <c r="H18" s="401"/>
    </row>
    <row r="19" spans="1:8" ht="12.75">
      <c r="A19" s="586">
        <v>33</v>
      </c>
      <c r="B19" s="587" t="s">
        <v>596</v>
      </c>
      <c r="C19" s="588" t="s">
        <v>24</v>
      </c>
      <c r="D19" s="589">
        <v>840222</v>
      </c>
      <c r="E19" s="552"/>
      <c r="F19" s="552"/>
      <c r="G19" s="552"/>
      <c r="H19" s="401"/>
    </row>
    <row r="20" spans="1:8" ht="12.75">
      <c r="A20" s="586">
        <v>66</v>
      </c>
      <c r="B20" s="587" t="s">
        <v>286</v>
      </c>
      <c r="C20" s="588" t="s">
        <v>52</v>
      </c>
      <c r="D20" s="589">
        <v>640911</v>
      </c>
      <c r="E20" s="552"/>
      <c r="F20" s="552"/>
      <c r="G20" s="552"/>
      <c r="H20" s="401"/>
    </row>
    <row r="21" spans="1:8" ht="12.75">
      <c r="A21" s="586">
        <v>68</v>
      </c>
      <c r="B21" s="587" t="s">
        <v>597</v>
      </c>
      <c r="C21" s="588" t="s">
        <v>239</v>
      </c>
      <c r="D21" s="589">
        <v>800708</v>
      </c>
      <c r="E21" s="552"/>
      <c r="F21" s="552"/>
      <c r="G21" s="552"/>
      <c r="H21" s="401"/>
    </row>
    <row r="22" spans="1:8" ht="12.75">
      <c r="A22" s="586">
        <v>44</v>
      </c>
      <c r="B22" s="587" t="s">
        <v>394</v>
      </c>
      <c r="C22" s="588" t="s">
        <v>50</v>
      </c>
      <c r="D22" s="589">
        <v>820404</v>
      </c>
      <c r="E22" s="552"/>
      <c r="F22" s="552"/>
      <c r="G22" s="552"/>
      <c r="H22" s="401"/>
    </row>
    <row r="23" spans="1:8" ht="12.75">
      <c r="A23" s="586">
        <v>91</v>
      </c>
      <c r="B23" s="587" t="s">
        <v>397</v>
      </c>
      <c r="C23" s="588" t="s">
        <v>398</v>
      </c>
      <c r="D23" s="589">
        <v>711028</v>
      </c>
      <c r="E23" s="552"/>
      <c r="F23" s="552"/>
      <c r="G23" s="552"/>
      <c r="H23" s="401"/>
    </row>
    <row r="24" spans="1:8" ht="12.75">
      <c r="A24" s="586">
        <v>19</v>
      </c>
      <c r="B24" s="587" t="s">
        <v>395</v>
      </c>
      <c r="C24" s="588" t="s">
        <v>150</v>
      </c>
      <c r="D24" s="589">
        <v>860223</v>
      </c>
      <c r="E24" s="552"/>
      <c r="F24" s="552"/>
      <c r="G24" s="552"/>
      <c r="H24" s="401"/>
    </row>
    <row r="25" spans="1:8" ht="12.75">
      <c r="A25" s="586">
        <v>77</v>
      </c>
      <c r="B25" s="587" t="s">
        <v>388</v>
      </c>
      <c r="C25" s="588" t="s">
        <v>109</v>
      </c>
      <c r="D25" s="589">
        <v>770109</v>
      </c>
      <c r="E25" s="552"/>
      <c r="F25" s="552"/>
      <c r="G25" s="552"/>
      <c r="H25" s="401"/>
    </row>
    <row r="26" spans="1:8" ht="12.75">
      <c r="A26" s="586">
        <v>7</v>
      </c>
      <c r="B26" s="587" t="s">
        <v>396</v>
      </c>
      <c r="C26" s="588" t="s">
        <v>183</v>
      </c>
      <c r="D26" s="589">
        <v>821007</v>
      </c>
      <c r="E26" s="552"/>
      <c r="F26" s="552"/>
      <c r="G26" s="552"/>
      <c r="H26" s="401"/>
    </row>
    <row r="27" spans="1:8" ht="12.75">
      <c r="A27" s="586"/>
      <c r="B27" s="229" t="s">
        <v>705</v>
      </c>
      <c r="C27" s="473" t="s">
        <v>34</v>
      </c>
      <c r="D27" s="38" t="s">
        <v>706</v>
      </c>
      <c r="E27" s="552"/>
      <c r="F27" s="552"/>
      <c r="G27" s="552"/>
      <c r="H27" s="401"/>
    </row>
    <row r="28" spans="1:8" ht="12.75">
      <c r="A28" s="586"/>
      <c r="B28" s="96" t="s">
        <v>729</v>
      </c>
      <c r="C28" s="473" t="s">
        <v>34</v>
      </c>
      <c r="D28" s="38" t="s">
        <v>627</v>
      </c>
      <c r="E28" s="552"/>
      <c r="F28" s="552"/>
      <c r="G28" s="552"/>
      <c r="H28" s="401"/>
    </row>
    <row r="29" spans="1:8" ht="12.75">
      <c r="A29" s="549"/>
      <c r="B29" s="440"/>
      <c r="C29" s="447"/>
      <c r="D29" s="553"/>
      <c r="E29" s="552"/>
      <c r="F29" s="552"/>
      <c r="G29" s="552"/>
      <c r="H29" s="401"/>
    </row>
    <row r="30" spans="1:8" ht="12.75">
      <c r="A30" s="549"/>
      <c r="B30" s="554"/>
      <c r="C30" s="554"/>
      <c r="D30" s="555"/>
      <c r="E30" s="556"/>
      <c r="F30" s="556"/>
      <c r="G30" s="556"/>
      <c r="H30" s="401"/>
    </row>
    <row r="31" spans="1:8" ht="12.75">
      <c r="A31" s="549"/>
      <c r="B31" s="557"/>
      <c r="C31" s="557"/>
      <c r="D31" s="558"/>
      <c r="E31" s="556"/>
      <c r="F31" s="556"/>
      <c r="G31" s="556"/>
      <c r="H31" s="401"/>
    </row>
    <row r="32" spans="1:8" ht="12.75">
      <c r="A32" s="549"/>
      <c r="B32" s="557"/>
      <c r="C32" s="557"/>
      <c r="D32" s="559"/>
      <c r="E32" s="556"/>
      <c r="F32" s="556"/>
      <c r="G32" s="556"/>
      <c r="H32" s="401"/>
    </row>
    <row r="33" spans="1:8" ht="12.75">
      <c r="A33" s="560"/>
      <c r="B33" s="561"/>
      <c r="C33" s="561"/>
      <c r="D33" s="562"/>
      <c r="E33" s="563"/>
      <c r="F33" s="563"/>
      <c r="G33" s="563"/>
      <c r="H33" s="532"/>
    </row>
    <row r="34" spans="1:8" ht="12.75">
      <c r="A34" s="532"/>
      <c r="B34" s="532"/>
      <c r="C34" s="532"/>
      <c r="D34" s="532"/>
      <c r="E34" s="532"/>
      <c r="F34" s="532"/>
      <c r="G34" s="532"/>
      <c r="H34" s="532"/>
    </row>
    <row r="35" spans="1:8" ht="12.75">
      <c r="A35" s="533" t="s">
        <v>85</v>
      </c>
      <c r="B35" s="533"/>
      <c r="C35" s="533"/>
      <c r="D35" s="533"/>
      <c r="E35" s="532"/>
      <c r="F35" s="532"/>
      <c r="G35" s="532"/>
      <c r="H35" s="532"/>
    </row>
    <row r="36" spans="1:8" ht="13.5" thickBot="1">
      <c r="A36" s="564" t="s">
        <v>81</v>
      </c>
      <c r="B36" s="565" t="s">
        <v>64</v>
      </c>
      <c r="C36" s="566" t="s">
        <v>65</v>
      </c>
      <c r="D36" s="567" t="s">
        <v>392</v>
      </c>
      <c r="E36" s="532"/>
      <c r="F36" s="568" t="s">
        <v>90</v>
      </c>
      <c r="G36" s="532"/>
      <c r="H36" s="532"/>
    </row>
    <row r="37" spans="1:8" ht="13.5" thickBot="1">
      <c r="A37" s="549">
        <v>79</v>
      </c>
      <c r="B37" s="551" t="s">
        <v>390</v>
      </c>
      <c r="C37" s="569" t="s">
        <v>24</v>
      </c>
      <c r="D37" s="570">
        <v>790131</v>
      </c>
      <c r="E37" s="532"/>
      <c r="F37" s="571" t="s">
        <v>598</v>
      </c>
      <c r="G37" s="571"/>
      <c r="H37" s="571"/>
    </row>
    <row r="38" spans="1:8" ht="13.5" thickBot="1">
      <c r="A38" s="547"/>
      <c r="B38" s="572"/>
      <c r="C38" s="569"/>
      <c r="D38" s="573"/>
      <c r="E38" s="532"/>
      <c r="F38" s="571"/>
      <c r="G38" s="571"/>
      <c r="H38" s="571"/>
    </row>
    <row r="39" spans="1:8" ht="12.75">
      <c r="A39" s="532"/>
      <c r="B39" s="532"/>
      <c r="C39" s="532"/>
      <c r="D39" s="532"/>
      <c r="E39" s="532"/>
      <c r="F39" s="532"/>
      <c r="G39" s="532"/>
      <c r="H39" s="532"/>
    </row>
    <row r="40" spans="1:8" ht="12.75">
      <c r="A40" s="574"/>
      <c r="B40" s="574"/>
      <c r="C40" s="574"/>
      <c r="D40" s="574"/>
      <c r="E40" s="574"/>
      <c r="F40" s="574"/>
      <c r="G40" s="574"/>
      <c r="H40" s="574"/>
    </row>
    <row r="41" spans="1:8" ht="12.75">
      <c r="A41" s="574"/>
      <c r="B41" s="574"/>
      <c r="C41" s="574"/>
      <c r="D41" s="574"/>
      <c r="E41" s="574"/>
      <c r="F41" s="574"/>
      <c r="G41" s="574"/>
      <c r="H41" s="574"/>
    </row>
    <row r="45" spans="4:8" ht="12.75">
      <c r="D45" s="575"/>
      <c r="E45" s="575"/>
      <c r="F45" s="575"/>
      <c r="G45" s="575"/>
      <c r="H45" s="575"/>
    </row>
    <row r="46" spans="4:8" ht="12.75">
      <c r="D46" s="532"/>
      <c r="E46" s="576" t="s">
        <v>160</v>
      </c>
      <c r="F46" s="532"/>
      <c r="G46" s="532"/>
      <c r="H46" s="5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B2:I52"/>
  <sheetViews>
    <sheetView zoomScalePageLayoutView="0" workbookViewId="0" topLeftCell="A1">
      <selection activeCell="B18" sqref="B18:E31"/>
    </sheetView>
  </sheetViews>
  <sheetFormatPr defaultColWidth="9.00390625" defaultRowHeight="12.75"/>
  <cols>
    <col min="1" max="1" width="4.75390625" style="147" customWidth="1"/>
    <col min="2" max="2" width="9.125" style="147" customWidth="1"/>
    <col min="3" max="4" width="10.75390625" style="147" customWidth="1"/>
    <col min="5" max="5" width="9.875" style="147" customWidth="1"/>
    <col min="6" max="9" width="9.125" style="147" customWidth="1"/>
    <col min="10" max="10" width="4.75390625" style="147" customWidth="1"/>
    <col min="11" max="16384" width="9.125" style="147" customWidth="1"/>
  </cols>
  <sheetData>
    <row r="2" spans="2:9" ht="18">
      <c r="B2" s="145" t="s">
        <v>498</v>
      </c>
      <c r="C2" s="146"/>
      <c r="D2" s="146"/>
      <c r="E2" s="146"/>
      <c r="F2" s="146"/>
      <c r="G2" s="146"/>
      <c r="H2" s="146"/>
      <c r="I2" s="146"/>
    </row>
    <row r="3" spans="2:9" ht="12.75">
      <c r="B3" s="146"/>
      <c r="C3" s="146"/>
      <c r="D3" s="146"/>
      <c r="E3" s="146"/>
      <c r="F3" s="146"/>
      <c r="G3" s="146"/>
      <c r="H3" s="146"/>
      <c r="I3" s="146"/>
    </row>
    <row r="4" spans="2:9" ht="13.5" thickBot="1">
      <c r="B4" s="891" t="s">
        <v>58</v>
      </c>
      <c r="C4" s="892"/>
      <c r="D4" s="892"/>
      <c r="E4" s="892"/>
      <c r="F4" s="146"/>
      <c r="G4" s="891" t="s">
        <v>59</v>
      </c>
      <c r="H4" s="899"/>
      <c r="I4" s="899"/>
    </row>
    <row r="5" spans="2:9" ht="13.5" thickBot="1">
      <c r="B5" s="909" t="s">
        <v>318</v>
      </c>
      <c r="C5" s="910"/>
      <c r="D5" s="910"/>
      <c r="E5" s="911"/>
      <c r="F5" s="146"/>
      <c r="G5" s="909" t="s">
        <v>148</v>
      </c>
      <c r="H5" s="910"/>
      <c r="I5" s="911"/>
    </row>
    <row r="6" spans="2:9" ht="12.75">
      <c r="B6" s="146"/>
      <c r="C6" s="342"/>
      <c r="D6" s="342"/>
      <c r="E6" s="342"/>
      <c r="F6" s="146"/>
      <c r="G6" s="342"/>
      <c r="H6" s="342"/>
      <c r="I6" s="342"/>
    </row>
    <row r="7" spans="2:9" ht="12.75">
      <c r="B7" s="314" t="s">
        <v>62</v>
      </c>
      <c r="C7" s="146"/>
      <c r="D7" s="146"/>
      <c r="E7" s="146"/>
      <c r="F7" s="146"/>
      <c r="G7" s="146"/>
      <c r="H7" s="146"/>
      <c r="I7" s="146"/>
    </row>
    <row r="8" spans="2:9" ht="13.5" thickBot="1">
      <c r="B8" s="891" t="s">
        <v>63</v>
      </c>
      <c r="C8" s="892"/>
      <c r="D8" s="892"/>
      <c r="E8" s="892"/>
      <c r="F8" s="146"/>
      <c r="G8" s="146"/>
      <c r="H8" s="146"/>
      <c r="I8" s="146"/>
    </row>
    <row r="9" spans="2:9" ht="12.75">
      <c r="B9" s="893" t="s">
        <v>64</v>
      </c>
      <c r="C9" s="894"/>
      <c r="D9" s="343" t="s">
        <v>65</v>
      </c>
      <c r="E9" s="895" t="s">
        <v>66</v>
      </c>
      <c r="F9" s="895"/>
      <c r="G9" s="895" t="s">
        <v>67</v>
      </c>
      <c r="H9" s="895"/>
      <c r="I9" s="896"/>
    </row>
    <row r="10" spans="2:9" ht="13.5" thickBot="1">
      <c r="B10" s="897" t="s">
        <v>51</v>
      </c>
      <c r="C10" s="898"/>
      <c r="D10" s="374" t="s">
        <v>52</v>
      </c>
      <c r="E10" s="900" t="s">
        <v>319</v>
      </c>
      <c r="F10" s="898"/>
      <c r="G10" s="901">
        <v>605458367</v>
      </c>
      <c r="H10" s="898"/>
      <c r="I10" s="902"/>
    </row>
    <row r="11" spans="2:9" ht="13.5" thickBot="1">
      <c r="B11" s="891" t="s">
        <v>71</v>
      </c>
      <c r="C11" s="892"/>
      <c r="D11" s="892"/>
      <c r="E11" s="892"/>
      <c r="F11" s="146"/>
      <c r="G11" s="146"/>
      <c r="H11" s="146"/>
      <c r="I11" s="146"/>
    </row>
    <row r="12" spans="2:9" ht="12.75">
      <c r="B12" s="893" t="s">
        <v>64</v>
      </c>
      <c r="C12" s="894"/>
      <c r="D12" s="343" t="s">
        <v>65</v>
      </c>
      <c r="E12" s="895" t="s">
        <v>66</v>
      </c>
      <c r="F12" s="895"/>
      <c r="G12" s="895" t="s">
        <v>67</v>
      </c>
      <c r="H12" s="895"/>
      <c r="I12" s="896"/>
    </row>
    <row r="13" spans="2:9" ht="13.5" thickBot="1">
      <c r="B13" s="897" t="s">
        <v>45</v>
      </c>
      <c r="C13" s="898"/>
      <c r="D13" s="374" t="s">
        <v>46</v>
      </c>
      <c r="E13" s="900" t="s">
        <v>320</v>
      </c>
      <c r="F13" s="898"/>
      <c r="G13" s="901">
        <v>776727252</v>
      </c>
      <c r="H13" s="898"/>
      <c r="I13" s="902"/>
    </row>
    <row r="14" spans="2:9" ht="12.75">
      <c r="B14" s="146"/>
      <c r="C14" s="345"/>
      <c r="D14" s="345"/>
      <c r="E14" s="342"/>
      <c r="F14" s="342"/>
      <c r="G14" s="342"/>
      <c r="H14" s="342"/>
      <c r="I14" s="342"/>
    </row>
    <row r="15" spans="2:9" ht="12.75">
      <c r="B15" s="314" t="s">
        <v>80</v>
      </c>
      <c r="C15" s="146"/>
      <c r="D15" s="146"/>
      <c r="E15" s="146"/>
      <c r="F15" s="146"/>
      <c r="G15" s="146"/>
      <c r="H15" s="146"/>
      <c r="I15" s="146"/>
    </row>
    <row r="16" spans="2:9" ht="13.5" thickBot="1">
      <c r="B16" s="346"/>
      <c r="C16" s="346"/>
      <c r="D16" s="346"/>
      <c r="E16" s="346"/>
      <c r="F16" s="319"/>
      <c r="G16" s="319"/>
      <c r="H16" s="319"/>
      <c r="I16" s="146"/>
    </row>
    <row r="17" spans="2:9" ht="12.75">
      <c r="B17" s="363" t="s">
        <v>81</v>
      </c>
      <c r="C17" s="365" t="s">
        <v>64</v>
      </c>
      <c r="D17" s="365" t="s">
        <v>65</v>
      </c>
      <c r="E17" s="365" t="s">
        <v>313</v>
      </c>
      <c r="F17" s="912"/>
      <c r="G17" s="912"/>
      <c r="H17" s="913"/>
      <c r="I17" s="322"/>
    </row>
    <row r="18" spans="2:9" ht="12.75">
      <c r="B18" s="590">
        <v>2</v>
      </c>
      <c r="C18" s="487" t="s">
        <v>41</v>
      </c>
      <c r="D18" s="487" t="s">
        <v>42</v>
      </c>
      <c r="E18" s="487">
        <v>780914</v>
      </c>
      <c r="F18" s="353"/>
      <c r="G18" s="354"/>
      <c r="H18" s="355"/>
      <c r="I18" s="345"/>
    </row>
    <row r="19" spans="2:9" ht="12.75">
      <c r="B19" s="590">
        <v>8</v>
      </c>
      <c r="C19" s="487" t="s">
        <v>515</v>
      </c>
      <c r="D19" s="487" t="s">
        <v>52</v>
      </c>
      <c r="E19" s="487">
        <v>830218</v>
      </c>
      <c r="F19" s="354"/>
      <c r="G19" s="353"/>
      <c r="H19" s="355"/>
      <c r="I19" s="345"/>
    </row>
    <row r="20" spans="2:9" ht="12.75">
      <c r="B20" s="590">
        <v>9</v>
      </c>
      <c r="C20" s="487" t="s">
        <v>380</v>
      </c>
      <c r="D20" s="487" t="s">
        <v>26</v>
      </c>
      <c r="E20" s="487">
        <v>920403</v>
      </c>
      <c r="F20" s="354"/>
      <c r="G20" s="353"/>
      <c r="H20" s="355"/>
      <c r="I20" s="345"/>
    </row>
    <row r="21" spans="2:9" ht="12.75">
      <c r="B21" s="590">
        <v>10</v>
      </c>
      <c r="C21" s="487" t="s">
        <v>44</v>
      </c>
      <c r="D21" s="487" t="s">
        <v>22</v>
      </c>
      <c r="E21" s="487">
        <v>750307</v>
      </c>
      <c r="F21" s="353"/>
      <c r="G21" s="354"/>
      <c r="H21" s="355"/>
      <c r="I21" s="345"/>
    </row>
    <row r="22" spans="2:9" ht="12.75">
      <c r="B22" s="590">
        <v>11</v>
      </c>
      <c r="C22" s="487" t="s">
        <v>45</v>
      </c>
      <c r="D22" s="487" t="s">
        <v>46</v>
      </c>
      <c r="E22" s="487">
        <v>720131</v>
      </c>
      <c r="F22" s="354"/>
      <c r="G22" s="353"/>
      <c r="H22" s="355"/>
      <c r="I22" s="345"/>
    </row>
    <row r="23" spans="2:9" ht="12.75">
      <c r="B23" s="590">
        <v>15</v>
      </c>
      <c r="C23" s="487" t="s">
        <v>47</v>
      </c>
      <c r="D23" s="487" t="s">
        <v>46</v>
      </c>
      <c r="E23" s="487">
        <v>760319</v>
      </c>
      <c r="F23" s="354"/>
      <c r="G23" s="353"/>
      <c r="H23" s="355"/>
      <c r="I23" s="345"/>
    </row>
    <row r="24" spans="2:9" ht="12.75">
      <c r="B24" s="590">
        <v>17</v>
      </c>
      <c r="C24" s="487" t="s">
        <v>48</v>
      </c>
      <c r="D24" s="487" t="s">
        <v>49</v>
      </c>
      <c r="E24" s="487">
        <v>851217</v>
      </c>
      <c r="F24" s="353"/>
      <c r="G24" s="354"/>
      <c r="H24" s="355"/>
      <c r="I24" s="345"/>
    </row>
    <row r="25" spans="2:9" ht="12.75">
      <c r="B25" s="590">
        <v>20</v>
      </c>
      <c r="C25" s="487" t="s">
        <v>516</v>
      </c>
      <c r="D25" s="487" t="s">
        <v>26</v>
      </c>
      <c r="E25" s="487">
        <v>880628</v>
      </c>
      <c r="F25" s="354"/>
      <c r="G25" s="353"/>
      <c r="H25" s="355"/>
      <c r="I25" s="345"/>
    </row>
    <row r="26" spans="2:9" ht="12.75">
      <c r="B26" s="590">
        <v>25</v>
      </c>
      <c r="C26" s="487" t="s">
        <v>517</v>
      </c>
      <c r="D26" s="487" t="s">
        <v>292</v>
      </c>
      <c r="E26" s="487">
        <v>910426</v>
      </c>
      <c r="F26" s="353"/>
      <c r="G26" s="354"/>
      <c r="H26" s="355"/>
      <c r="I26" s="345"/>
    </row>
    <row r="27" spans="2:9" ht="12.75">
      <c r="B27" s="590">
        <v>27</v>
      </c>
      <c r="C27" s="487" t="s">
        <v>51</v>
      </c>
      <c r="D27" s="487" t="s">
        <v>52</v>
      </c>
      <c r="E27" s="487">
        <v>780821</v>
      </c>
      <c r="F27" s="353"/>
      <c r="G27" s="354"/>
      <c r="H27" s="355"/>
      <c r="I27" s="345"/>
    </row>
    <row r="28" spans="2:9" ht="12.75">
      <c r="B28" s="590">
        <v>30</v>
      </c>
      <c r="C28" s="487" t="s">
        <v>53</v>
      </c>
      <c r="D28" s="487" t="s">
        <v>26</v>
      </c>
      <c r="E28" s="487">
        <v>790328</v>
      </c>
      <c r="F28" s="353"/>
      <c r="G28" s="354"/>
      <c r="H28" s="355"/>
      <c r="I28" s="345"/>
    </row>
    <row r="29" spans="2:9" ht="12.75">
      <c r="B29" s="590">
        <v>33</v>
      </c>
      <c r="C29" s="487" t="s">
        <v>55</v>
      </c>
      <c r="D29" s="487" t="s">
        <v>29</v>
      </c>
      <c r="E29" s="487">
        <v>760806</v>
      </c>
      <c r="F29" s="353"/>
      <c r="G29" s="354"/>
      <c r="H29" s="355"/>
      <c r="I29" s="345"/>
    </row>
    <row r="30" spans="2:9" ht="12.75">
      <c r="B30" s="590">
        <v>34</v>
      </c>
      <c r="C30" s="487" t="s">
        <v>381</v>
      </c>
      <c r="D30" s="487" t="s">
        <v>34</v>
      </c>
      <c r="E30" s="591">
        <v>920508</v>
      </c>
      <c r="F30" s="353"/>
      <c r="G30" s="354"/>
      <c r="H30" s="355"/>
      <c r="I30" s="345"/>
    </row>
    <row r="31" spans="2:9" ht="12.75">
      <c r="B31" s="590"/>
      <c r="C31" s="655" t="s">
        <v>829</v>
      </c>
      <c r="D31" s="655" t="s">
        <v>289</v>
      </c>
      <c r="E31" s="487"/>
      <c r="F31" s="353"/>
      <c r="G31" s="354"/>
      <c r="H31" s="355"/>
      <c r="I31" s="345"/>
    </row>
    <row r="32" spans="2:9" ht="12.75">
      <c r="B32" s="356"/>
      <c r="C32" s="352"/>
      <c r="D32" s="352"/>
      <c r="E32" s="352"/>
      <c r="F32" s="354"/>
      <c r="G32" s="353"/>
      <c r="H32" s="355"/>
      <c r="I32" s="345"/>
    </row>
    <row r="33" spans="2:9" ht="12.75">
      <c r="B33" s="356"/>
      <c r="C33" s="352"/>
      <c r="D33" s="352"/>
      <c r="E33" s="357"/>
      <c r="F33" s="353"/>
      <c r="G33" s="354"/>
      <c r="H33" s="355"/>
      <c r="I33" s="345"/>
    </row>
    <row r="34" spans="2:9" ht="12.75">
      <c r="B34" s="356"/>
      <c r="C34" s="352"/>
      <c r="D34" s="352"/>
      <c r="E34" s="352"/>
      <c r="F34" s="353"/>
      <c r="G34" s="354"/>
      <c r="H34" s="355"/>
      <c r="I34" s="345"/>
    </row>
    <row r="35" spans="2:9" ht="12.75">
      <c r="B35" s="356"/>
      <c r="C35" s="352"/>
      <c r="D35" s="352"/>
      <c r="E35" s="352"/>
      <c r="F35" s="353"/>
      <c r="G35" s="358"/>
      <c r="H35" s="355"/>
      <c r="I35" s="345"/>
    </row>
    <row r="36" spans="2:9" ht="12.75">
      <c r="B36" s="356"/>
      <c r="C36" s="352"/>
      <c r="D36" s="352"/>
      <c r="E36" s="352"/>
      <c r="F36" s="353"/>
      <c r="G36" s="353"/>
      <c r="H36" s="355"/>
      <c r="I36" s="345"/>
    </row>
    <row r="37" spans="2:9" ht="12.75">
      <c r="B37" s="356"/>
      <c r="C37" s="352"/>
      <c r="D37" s="352"/>
      <c r="E37" s="352"/>
      <c r="F37" s="353"/>
      <c r="G37" s="353"/>
      <c r="H37" s="355"/>
      <c r="I37" s="345"/>
    </row>
    <row r="38" spans="2:9" ht="12.75">
      <c r="B38" s="356"/>
      <c r="C38" s="352"/>
      <c r="D38" s="352"/>
      <c r="E38" s="352"/>
      <c r="F38" s="353"/>
      <c r="G38" s="353"/>
      <c r="H38" s="355"/>
      <c r="I38" s="345"/>
    </row>
    <row r="39" spans="2:9" ht="12.75">
      <c r="B39" s="356"/>
      <c r="C39" s="352"/>
      <c r="D39" s="352"/>
      <c r="E39" s="352"/>
      <c r="F39" s="353"/>
      <c r="G39" s="353"/>
      <c r="H39" s="355"/>
      <c r="I39" s="345"/>
    </row>
    <row r="40" spans="2:9" ht="12.75">
      <c r="B40" s="356"/>
      <c r="C40" s="352"/>
      <c r="D40" s="352"/>
      <c r="E40" s="352"/>
      <c r="F40" s="353"/>
      <c r="G40" s="353"/>
      <c r="H40" s="355"/>
      <c r="I40" s="345"/>
    </row>
    <row r="41" spans="2:9" ht="12.75">
      <c r="B41" s="356"/>
      <c r="C41" s="352"/>
      <c r="D41" s="352"/>
      <c r="E41" s="352"/>
      <c r="F41" s="353"/>
      <c r="G41" s="353"/>
      <c r="H41" s="355"/>
      <c r="I41" s="345"/>
    </row>
    <row r="42" spans="2:9" ht="13.5" thickBot="1">
      <c r="B42" s="359"/>
      <c r="C42" s="360"/>
      <c r="D42" s="360"/>
      <c r="E42" s="360"/>
      <c r="F42" s="361"/>
      <c r="G42" s="361"/>
      <c r="H42" s="362"/>
      <c r="I42" s="345"/>
    </row>
    <row r="43" spans="2:9" ht="12.75">
      <c r="B43" s="146"/>
      <c r="C43" s="146"/>
      <c r="D43" s="146"/>
      <c r="E43" s="146"/>
      <c r="F43" s="146"/>
      <c r="G43" s="146"/>
      <c r="H43" s="146"/>
      <c r="I43" s="146"/>
    </row>
    <row r="44" spans="2:9" ht="13.5" thickBot="1">
      <c r="B44" s="891" t="s">
        <v>85</v>
      </c>
      <c r="C44" s="892"/>
      <c r="D44" s="892"/>
      <c r="E44" s="892"/>
      <c r="F44" s="146"/>
      <c r="G44" s="146"/>
      <c r="H44" s="146"/>
      <c r="I44" s="146"/>
    </row>
    <row r="45" spans="2:9" ht="13.5" thickBot="1">
      <c r="B45" s="363" t="s">
        <v>81</v>
      </c>
      <c r="C45" s="364" t="s">
        <v>64</v>
      </c>
      <c r="D45" s="365" t="s">
        <v>65</v>
      </c>
      <c r="E45" s="366" t="s">
        <v>317</v>
      </c>
      <c r="F45" s="146"/>
      <c r="G45" s="335" t="s">
        <v>90</v>
      </c>
      <c r="H45" s="146"/>
      <c r="I45" s="146"/>
    </row>
    <row r="46" spans="2:9" ht="12.75">
      <c r="B46" s="370"/>
      <c r="C46" s="368" t="s">
        <v>149</v>
      </c>
      <c r="D46" s="352" t="s">
        <v>43</v>
      </c>
      <c r="E46" s="369">
        <v>820816</v>
      </c>
      <c r="F46" s="146"/>
      <c r="G46" s="903" t="s">
        <v>315</v>
      </c>
      <c r="H46" s="904"/>
      <c r="I46" s="905"/>
    </row>
    <row r="47" spans="2:9" ht="13.5" thickBot="1">
      <c r="B47" s="370"/>
      <c r="C47" s="368" t="s">
        <v>382</v>
      </c>
      <c r="D47" s="352" t="s">
        <v>367</v>
      </c>
      <c r="E47" s="369">
        <v>920510</v>
      </c>
      <c r="F47" s="146"/>
      <c r="G47" s="906"/>
      <c r="H47" s="907"/>
      <c r="I47" s="908"/>
    </row>
    <row r="48" spans="2:9" ht="12.75">
      <c r="B48" s="370"/>
      <c r="C48" s="368" t="s">
        <v>383</v>
      </c>
      <c r="D48" s="352" t="s">
        <v>109</v>
      </c>
      <c r="E48" s="369">
        <v>730327</v>
      </c>
      <c r="F48" s="146"/>
      <c r="G48" s="146"/>
      <c r="H48" s="146"/>
      <c r="I48" s="146"/>
    </row>
    <row r="49" spans="2:9" ht="13.5" thickBot="1">
      <c r="B49" s="371"/>
      <c r="C49" s="372"/>
      <c r="D49" s="360"/>
      <c r="E49" s="373"/>
      <c r="F49" s="146"/>
      <c r="G49" s="146"/>
      <c r="H49" s="146"/>
      <c r="I49" s="146"/>
    </row>
    <row r="50" spans="2:9" ht="12.75" customHeight="1">
      <c r="B50" s="146"/>
      <c r="C50" s="146"/>
      <c r="D50" s="146"/>
      <c r="E50" s="146"/>
      <c r="F50" s="146"/>
      <c r="G50" s="146"/>
      <c r="H50" s="146"/>
      <c r="I50" s="146"/>
    </row>
    <row r="51" spans="2:9" ht="12.75">
      <c r="B51" s="889" t="s">
        <v>92</v>
      </c>
      <c r="C51" s="890"/>
      <c r="D51" s="890"/>
      <c r="E51" s="890"/>
      <c r="F51" s="890"/>
      <c r="G51" s="890"/>
      <c r="H51" s="890"/>
      <c r="I51" s="890"/>
    </row>
    <row r="52" spans="2:9" ht="12.75">
      <c r="B52" s="890"/>
      <c r="C52" s="890"/>
      <c r="D52" s="890"/>
      <c r="E52" s="890"/>
      <c r="F52" s="890"/>
      <c r="G52" s="890"/>
      <c r="H52" s="890"/>
      <c r="I52" s="890"/>
    </row>
  </sheetData>
  <sheetProtection/>
  <mergeCells count="22">
    <mergeCell ref="E12:F12"/>
    <mergeCell ref="G12:I12"/>
    <mergeCell ref="B13:C13"/>
    <mergeCell ref="E13:F13"/>
    <mergeCell ref="G46:I47"/>
    <mergeCell ref="B4:E4"/>
    <mergeCell ref="G4:I4"/>
    <mergeCell ref="B5:E5"/>
    <mergeCell ref="G5:I5"/>
    <mergeCell ref="B9:C9"/>
    <mergeCell ref="F17:H17"/>
    <mergeCell ref="B44:E44"/>
    <mergeCell ref="B51:I52"/>
    <mergeCell ref="B8:E8"/>
    <mergeCell ref="B10:C10"/>
    <mergeCell ref="E10:F10"/>
    <mergeCell ref="G10:I10"/>
    <mergeCell ref="B11:E11"/>
    <mergeCell ref="E9:F9"/>
    <mergeCell ref="G9:I9"/>
    <mergeCell ref="G13:I13"/>
    <mergeCell ref="B12:C12"/>
  </mergeCells>
  <hyperlinks>
    <hyperlink ref="E10" r:id="rId1" display="blazus@seznam.cz"/>
    <hyperlink ref="E13" r:id="rId2" display="milanarnold@seznam.cz"/>
  </hyperlinks>
  <printOptions/>
  <pageMargins left="0.7875" right="0.7875" top="0.7875" bottom="0.7875" header="0.49236111111111114" footer="0.49236111111111114"/>
  <pageSetup fitToHeight="0" horizontalDpi="300" verticalDpi="300" orientation="portrait" paperSize="9"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Q53"/>
  <sheetViews>
    <sheetView zoomScalePageLayoutView="0" workbookViewId="0" topLeftCell="A1">
      <selection activeCell="A17" sqref="A17:C30"/>
    </sheetView>
  </sheetViews>
  <sheetFormatPr defaultColWidth="9.00390625" defaultRowHeight="12.75"/>
  <cols>
    <col min="1" max="1" width="6.625" style="1" customWidth="1"/>
    <col min="2" max="2" width="22.25390625" style="1" customWidth="1"/>
    <col min="3" max="3" width="22.375" style="1" customWidth="1"/>
    <col min="4" max="4" width="15.125" style="1" customWidth="1"/>
    <col min="5" max="5" width="4.75390625" style="1" customWidth="1"/>
    <col min="6" max="6" width="11.625" style="1" customWidth="1"/>
    <col min="7" max="7" width="4.75390625" style="1" customWidth="1"/>
    <col min="8" max="8" width="11.75390625" style="1" customWidth="1"/>
    <col min="9" max="16384" width="9.00390625" style="1" customWidth="1"/>
  </cols>
  <sheetData>
    <row r="1" s="149" customFormat="1" ht="18">
      <c r="A1" s="148" t="s">
        <v>518</v>
      </c>
    </row>
    <row r="2" ht="7.5" customHeight="1"/>
    <row r="3" spans="1:8" ht="13.5" thickBot="1">
      <c r="A3" s="55" t="s">
        <v>58</v>
      </c>
      <c r="B3" s="55"/>
      <c r="C3" s="55"/>
      <c r="D3" s="55"/>
      <c r="F3" s="55" t="s">
        <v>59</v>
      </c>
      <c r="G3" s="55"/>
      <c r="H3" s="55"/>
    </row>
    <row r="4" spans="1:8" ht="31.5" customHeight="1" thickBot="1">
      <c r="A4" s="112"/>
      <c r="B4" s="112" t="s">
        <v>497</v>
      </c>
      <c r="C4" s="112"/>
      <c r="D4" s="112"/>
      <c r="F4" s="113"/>
      <c r="G4" s="113"/>
      <c r="H4" s="113" t="s">
        <v>614</v>
      </c>
    </row>
    <row r="5" spans="2:8" ht="9" customHeight="1">
      <c r="B5" s="56"/>
      <c r="C5" s="56"/>
      <c r="D5" s="56"/>
      <c r="F5" s="56"/>
      <c r="G5" s="56"/>
      <c r="H5" s="56"/>
    </row>
    <row r="6" ht="12.75">
      <c r="A6" s="18" t="s">
        <v>62</v>
      </c>
    </row>
    <row r="7" spans="1:4" ht="13.5" thickBot="1">
      <c r="A7" s="55" t="s">
        <v>322</v>
      </c>
      <c r="B7" s="55"/>
      <c r="C7" s="55"/>
      <c r="D7" s="55"/>
    </row>
    <row r="8" spans="1:8" ht="10.5" customHeight="1">
      <c r="A8" s="57"/>
      <c r="B8" s="57" t="s">
        <v>64</v>
      </c>
      <c r="C8" s="58" t="s">
        <v>65</v>
      </c>
      <c r="D8" s="59" t="s">
        <v>66</v>
      </c>
      <c r="E8" s="59"/>
      <c r="F8" s="60" t="s">
        <v>67</v>
      </c>
      <c r="G8" s="60"/>
      <c r="H8" s="60"/>
    </row>
    <row r="9" spans="1:10" ht="15.75" customHeight="1" thickBot="1">
      <c r="A9" s="61"/>
      <c r="B9" s="155" t="s">
        <v>615</v>
      </c>
      <c r="C9" s="153" t="s">
        <v>31</v>
      </c>
      <c r="D9" s="154"/>
      <c r="E9" s="62"/>
      <c r="F9" s="114">
        <v>731156113</v>
      </c>
      <c r="G9" s="114"/>
      <c r="H9" s="114"/>
      <c r="J9" s="95"/>
    </row>
    <row r="10" spans="1:4" ht="13.5" thickBot="1">
      <c r="A10" s="55" t="s">
        <v>323</v>
      </c>
      <c r="B10" s="55"/>
      <c r="C10" s="55"/>
      <c r="D10" s="55"/>
    </row>
    <row r="11" spans="1:8" ht="10.5" customHeight="1">
      <c r="A11" s="57"/>
      <c r="B11" s="57" t="s">
        <v>64</v>
      </c>
      <c r="C11" s="58" t="s">
        <v>65</v>
      </c>
      <c r="D11" s="59" t="s">
        <v>66</v>
      </c>
      <c r="E11" s="59"/>
      <c r="F11" s="60" t="s">
        <v>67</v>
      </c>
      <c r="G11" s="60"/>
      <c r="H11" s="60"/>
    </row>
    <row r="12" spans="1:8" ht="15.75" customHeight="1" thickBot="1">
      <c r="A12" s="61"/>
      <c r="B12" s="61"/>
      <c r="C12" s="43"/>
      <c r="D12" s="62"/>
      <c r="E12" s="62"/>
      <c r="F12" s="114"/>
      <c r="G12" s="114"/>
      <c r="H12" s="114"/>
    </row>
    <row r="13" spans="4:8" ht="13.5" customHeight="1">
      <c r="D13" s="56"/>
      <c r="E13" s="56"/>
      <c r="F13" s="56"/>
      <c r="G13" s="56"/>
      <c r="H13" s="56"/>
    </row>
    <row r="14" ht="12.75">
      <c r="A14" s="18"/>
    </row>
    <row r="15" spans="1:7" ht="12.75">
      <c r="A15" s="55" t="s">
        <v>80</v>
      </c>
      <c r="B15" s="55"/>
      <c r="C15" s="55"/>
      <c r="D15" s="55"/>
      <c r="E15" s="55"/>
      <c r="F15" s="55"/>
      <c r="G15" s="55"/>
    </row>
    <row r="16" spans="1:11" ht="12.75">
      <c r="A16" s="45"/>
      <c r="B16" s="36" t="s">
        <v>64</v>
      </c>
      <c r="C16" s="36" t="s">
        <v>65</v>
      </c>
      <c r="D16" s="36" t="s">
        <v>232</v>
      </c>
      <c r="E16" s="63"/>
      <c r="F16" s="63"/>
      <c r="G16" s="63"/>
      <c r="H16" s="64"/>
      <c r="I16" s="65"/>
      <c r="J16" s="65"/>
      <c r="K16" s="65"/>
    </row>
    <row r="17" spans="1:7" ht="15" customHeight="1">
      <c r="A17" s="220">
        <v>96</v>
      </c>
      <c r="B17" s="221" t="s">
        <v>616</v>
      </c>
      <c r="C17" s="49" t="s">
        <v>617</v>
      </c>
      <c r="D17" s="22"/>
      <c r="E17" s="66"/>
      <c r="F17" s="66"/>
      <c r="G17" s="66"/>
    </row>
    <row r="18" spans="1:7" ht="15" customHeight="1">
      <c r="A18" s="222">
        <v>14</v>
      </c>
      <c r="B18" s="223" t="s">
        <v>618</v>
      </c>
      <c r="C18" s="168" t="s">
        <v>31</v>
      </c>
      <c r="D18" s="96"/>
      <c r="E18" s="66"/>
      <c r="F18" s="66"/>
      <c r="G18" s="66"/>
    </row>
    <row r="19" spans="1:7" ht="15" customHeight="1">
      <c r="A19" s="220">
        <v>11</v>
      </c>
      <c r="B19" s="223" t="s">
        <v>619</v>
      </c>
      <c r="C19" s="49" t="s">
        <v>52</v>
      </c>
      <c r="D19" s="22"/>
      <c r="E19" s="66"/>
      <c r="F19" s="66"/>
      <c r="G19" s="66"/>
    </row>
    <row r="20" spans="1:7" ht="15" customHeight="1">
      <c r="A20" s="220"/>
      <c r="B20" s="783" t="s">
        <v>620</v>
      </c>
      <c r="C20" s="784" t="s">
        <v>46</v>
      </c>
      <c r="D20" s="22"/>
      <c r="E20" s="66"/>
      <c r="F20" s="66"/>
      <c r="G20" s="66"/>
    </row>
    <row r="21" spans="1:7" ht="15" customHeight="1">
      <c r="A21" s="220">
        <v>37</v>
      </c>
      <c r="B21" s="223" t="s">
        <v>621</v>
      </c>
      <c r="C21" s="49" t="s">
        <v>129</v>
      </c>
      <c r="D21" s="22"/>
      <c r="E21" s="66"/>
      <c r="F21" s="66"/>
      <c r="G21" s="66"/>
    </row>
    <row r="22" spans="1:7" ht="15" customHeight="1">
      <c r="A22" s="220"/>
      <c r="B22" s="223" t="s">
        <v>622</v>
      </c>
      <c r="C22" s="49" t="s">
        <v>292</v>
      </c>
      <c r="D22" s="22"/>
      <c r="E22" s="66"/>
      <c r="F22" s="66"/>
      <c r="G22" s="66"/>
    </row>
    <row r="23" spans="1:7" ht="15" customHeight="1">
      <c r="A23" s="220">
        <v>28</v>
      </c>
      <c r="B23" s="223" t="s">
        <v>623</v>
      </c>
      <c r="C23" s="168" t="s">
        <v>25</v>
      </c>
      <c r="D23" s="96"/>
      <c r="E23" s="66"/>
      <c r="F23" s="66"/>
      <c r="G23" s="66"/>
    </row>
    <row r="24" spans="1:7" ht="15" customHeight="1">
      <c r="A24" s="220"/>
      <c r="B24" s="223" t="s">
        <v>247</v>
      </c>
      <c r="C24" s="49" t="s">
        <v>659</v>
      </c>
      <c r="D24" s="22"/>
      <c r="E24" s="648"/>
      <c r="F24" s="66"/>
      <c r="G24" s="66"/>
    </row>
    <row r="25" spans="1:7" ht="15" customHeight="1">
      <c r="A25" s="220"/>
      <c r="B25" s="223" t="s">
        <v>247</v>
      </c>
      <c r="C25" s="49" t="s">
        <v>34</v>
      </c>
      <c r="D25" s="22"/>
      <c r="E25" s="648"/>
      <c r="F25" s="66"/>
      <c r="G25" s="66"/>
    </row>
    <row r="26" spans="1:7" ht="15" customHeight="1">
      <c r="A26" s="220"/>
      <c r="B26" s="223" t="s">
        <v>247</v>
      </c>
      <c r="C26" s="49" t="s">
        <v>150</v>
      </c>
      <c r="D26" s="22"/>
      <c r="E26" s="648"/>
      <c r="F26" s="66"/>
      <c r="G26" s="66"/>
    </row>
    <row r="27" spans="1:7" ht="15" customHeight="1">
      <c r="A27" s="220">
        <v>13</v>
      </c>
      <c r="B27" s="223" t="s">
        <v>672</v>
      </c>
      <c r="C27" s="49" t="s">
        <v>24</v>
      </c>
      <c r="D27" s="22"/>
      <c r="E27" s="648"/>
      <c r="F27" s="66"/>
      <c r="G27" s="66"/>
    </row>
    <row r="28" spans="1:17" ht="15" customHeight="1">
      <c r="A28" s="220">
        <v>45</v>
      </c>
      <c r="B28" s="223" t="s">
        <v>698</v>
      </c>
      <c r="C28" s="49" t="s">
        <v>52</v>
      </c>
      <c r="D28" s="22"/>
      <c r="E28" s="648"/>
      <c r="F28" s="66"/>
      <c r="G28" s="66"/>
      <c r="Q28" s="1">
        <v>-50</v>
      </c>
    </row>
    <row r="29" spans="1:17" ht="15" customHeight="1">
      <c r="A29" s="21">
        <v>90</v>
      </c>
      <c r="B29" s="460" t="s">
        <v>710</v>
      </c>
      <c r="C29" s="460" t="s">
        <v>242</v>
      </c>
      <c r="D29" s="22">
        <v>96</v>
      </c>
      <c r="E29" s="66"/>
      <c r="F29" s="66"/>
      <c r="G29" s="66"/>
      <c r="Q29" s="1">
        <v>-50</v>
      </c>
    </row>
    <row r="30" spans="1:7" ht="15" customHeight="1">
      <c r="A30" s="21">
        <v>29</v>
      </c>
      <c r="B30" s="96" t="s">
        <v>711</v>
      </c>
      <c r="C30" s="96" t="s">
        <v>109</v>
      </c>
      <c r="D30" s="656" t="s">
        <v>712</v>
      </c>
      <c r="E30" s="66"/>
      <c r="F30" s="66"/>
      <c r="G30" s="66"/>
    </row>
    <row r="31" spans="1:7" ht="15" customHeight="1">
      <c r="A31" s="21"/>
      <c r="B31" s="36"/>
      <c r="C31" s="36"/>
      <c r="D31" s="87"/>
      <c r="E31" s="66"/>
      <c r="F31" s="66"/>
      <c r="G31" s="66"/>
    </row>
    <row r="32" spans="1:7" ht="15" customHeight="1">
      <c r="A32" s="21"/>
      <c r="B32" s="36"/>
      <c r="C32" s="36"/>
      <c r="D32" s="156"/>
      <c r="E32" s="66"/>
      <c r="F32" s="66"/>
      <c r="G32" s="66"/>
    </row>
    <row r="33" spans="1:7" ht="15" customHeight="1">
      <c r="A33" s="21"/>
      <c r="B33" s="36"/>
      <c r="C33" s="36"/>
      <c r="D33" s="22"/>
      <c r="E33" s="66"/>
      <c r="F33" s="66"/>
      <c r="G33" s="66"/>
    </row>
    <row r="34" spans="1:7" ht="15" customHeight="1">
      <c r="A34" s="21"/>
      <c r="B34" s="36"/>
      <c r="C34" s="36"/>
      <c r="D34" s="22"/>
      <c r="E34" s="66"/>
      <c r="F34" s="66"/>
      <c r="G34" s="66"/>
    </row>
    <row r="35" spans="1:7" ht="15" customHeight="1">
      <c r="A35" s="21"/>
      <c r="B35" s="36"/>
      <c r="C35" s="36"/>
      <c r="D35" s="22"/>
      <c r="E35" s="66"/>
      <c r="F35" s="66"/>
      <c r="G35" s="66"/>
    </row>
    <row r="36" spans="1:7" ht="15" customHeight="1">
      <c r="A36" s="21"/>
      <c r="B36" s="36"/>
      <c r="C36" s="36"/>
      <c r="D36" s="22"/>
      <c r="E36" s="66"/>
      <c r="F36" s="66"/>
      <c r="G36" s="66"/>
    </row>
    <row r="37" spans="1:7" ht="15" customHeight="1">
      <c r="A37" s="21"/>
      <c r="B37" s="36"/>
      <c r="C37" s="36"/>
      <c r="D37" s="22"/>
      <c r="E37" s="66"/>
      <c r="F37" s="66"/>
      <c r="G37" s="66"/>
    </row>
    <row r="38" spans="1:7" ht="15" customHeight="1">
      <c r="A38" s="22" t="s">
        <v>85</v>
      </c>
      <c r="B38" s="36"/>
      <c r="C38" s="36"/>
      <c r="D38" s="36"/>
      <c r="E38" s="66"/>
      <c r="F38" s="66"/>
      <c r="G38" s="66"/>
    </row>
    <row r="39" spans="1:7" ht="15" customHeight="1">
      <c r="A39" s="21"/>
      <c r="B39" s="36" t="s">
        <v>64</v>
      </c>
      <c r="C39" s="36" t="s">
        <v>65</v>
      </c>
      <c r="D39" s="36" t="s">
        <v>232</v>
      </c>
      <c r="E39" s="66"/>
      <c r="F39" s="66" t="s">
        <v>90</v>
      </c>
      <c r="G39" s="66"/>
    </row>
    <row r="40" spans="1:7" ht="15" customHeight="1">
      <c r="A40" s="36"/>
      <c r="B40" s="36" t="s">
        <v>144</v>
      </c>
      <c r="C40" s="36" t="s">
        <v>102</v>
      </c>
      <c r="D40" s="36"/>
      <c r="E40" s="66"/>
      <c r="F40" s="66"/>
      <c r="G40" s="66"/>
    </row>
    <row r="41" spans="1:6" ht="12.75">
      <c r="A41" s="45"/>
      <c r="B41" s="46"/>
      <c r="C41" s="23"/>
      <c r="D41" s="23"/>
      <c r="F41" s="71"/>
    </row>
    <row r="42" spans="1:12" ht="15" customHeight="1">
      <c r="A42" s="21"/>
      <c r="B42" s="29"/>
      <c r="C42" s="36"/>
      <c r="D42" s="22"/>
      <c r="F42" s="163"/>
      <c r="G42" s="163"/>
      <c r="H42" s="163"/>
      <c r="L42" s="160"/>
    </row>
    <row r="43" spans="1:12" ht="15" customHeight="1">
      <c r="A43" s="29"/>
      <c r="B43" s="30"/>
      <c r="C43" s="30"/>
      <c r="D43" s="22"/>
      <c r="F43" s="163"/>
      <c r="G43" s="163"/>
      <c r="H43" s="163"/>
      <c r="L43" s="160"/>
    </row>
    <row r="44" spans="1:4" ht="15" customHeight="1">
      <c r="A44" s="29"/>
      <c r="B44" s="29"/>
      <c r="C44" s="36"/>
      <c r="D44" s="22"/>
    </row>
    <row r="45" spans="1:4" ht="15" customHeight="1">
      <c r="A45" s="29"/>
      <c r="B45" s="29"/>
      <c r="C45" s="36"/>
      <c r="D45" s="22"/>
    </row>
    <row r="46" ht="7.5" customHeight="1"/>
    <row r="47" spans="1:8" ht="13.5" customHeight="1">
      <c r="A47" s="506"/>
      <c r="B47" s="506"/>
      <c r="C47" s="506"/>
      <c r="D47" s="506"/>
      <c r="E47" s="506"/>
      <c r="F47" s="506"/>
      <c r="G47" s="506"/>
      <c r="H47" s="506"/>
    </row>
    <row r="48" spans="1:8" ht="13.5" customHeight="1">
      <c r="A48" s="506"/>
      <c r="B48" s="506"/>
      <c r="C48" s="506"/>
      <c r="D48" s="506"/>
      <c r="E48" s="506"/>
      <c r="F48" s="506"/>
      <c r="G48" s="506"/>
      <c r="H48" s="506"/>
    </row>
    <row r="52" spans="4:8" ht="12.75">
      <c r="D52" s="53"/>
      <c r="E52" s="53"/>
      <c r="F52" s="53"/>
      <c r="G52" s="53"/>
      <c r="H52" s="53"/>
    </row>
    <row r="53" ht="12.75">
      <c r="E53" s="98" t="s">
        <v>160</v>
      </c>
    </row>
  </sheetData>
  <sheetProtection/>
  <mergeCells count="1">
    <mergeCell ref="A47:H48"/>
  </mergeCells>
  <printOptions/>
  <pageMargins left="0.7" right="0.7" top="0.787401575" bottom="0.7874015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5" sqref="A5"/>
    </sheetView>
  </sheetViews>
  <sheetFormatPr defaultColWidth="104.875" defaultRowHeight="12.75"/>
  <cols>
    <col min="1" max="16384" width="104.875" style="685" customWidth="1"/>
  </cols>
  <sheetData>
    <row r="1" ht="18.75">
      <c r="A1" s="685" t="s">
        <v>844</v>
      </c>
    </row>
    <row r="2" ht="18.75">
      <c r="A2" s="685" t="s">
        <v>466</v>
      </c>
    </row>
    <row r="3" ht="18.75">
      <c r="A3" s="686" t="s">
        <v>482</v>
      </c>
    </row>
    <row r="4" ht="18.75">
      <c r="A4" s="686" t="s">
        <v>739</v>
      </c>
    </row>
    <row r="5" ht="18.75">
      <c r="A5" s="686" t="s">
        <v>750</v>
      </c>
    </row>
    <row r="6" ht="18.75">
      <c r="A6" s="686" t="s">
        <v>752</v>
      </c>
    </row>
    <row r="7" ht="18.75">
      <c r="A7" s="685" t="s">
        <v>740</v>
      </c>
    </row>
    <row r="8" ht="18.75">
      <c r="A8" s="685" t="s">
        <v>741</v>
      </c>
    </row>
    <row r="9" ht="18.75">
      <c r="A9" s="685" t="s">
        <v>467</v>
      </c>
    </row>
    <row r="10" ht="18.75">
      <c r="A10" s="685" t="s">
        <v>742</v>
      </c>
    </row>
    <row r="11" ht="18.75">
      <c r="A11" s="685" t="s">
        <v>901</v>
      </c>
    </row>
    <row r="12" ht="18.75">
      <c r="A12" s="685" t="s">
        <v>468</v>
      </c>
    </row>
    <row r="13" ht="18.75">
      <c r="A13" s="685" t="s">
        <v>469</v>
      </c>
    </row>
    <row r="14" ht="18.75">
      <c r="A14" s="685" t="s">
        <v>470</v>
      </c>
    </row>
    <row r="15" spans="1:3" ht="18.75">
      <c r="A15" s="689" t="s">
        <v>471</v>
      </c>
      <c r="B15" s="687"/>
      <c r="C15" s="687"/>
    </row>
    <row r="16" spans="1:3" ht="18.75">
      <c r="A16" s="689" t="s">
        <v>472</v>
      </c>
      <c r="B16" s="687"/>
      <c r="C16" s="687"/>
    </row>
    <row r="17" spans="1:3" ht="18.75">
      <c r="A17" s="687" t="s">
        <v>473</v>
      </c>
      <c r="B17" s="687"/>
      <c r="C17" s="687"/>
    </row>
    <row r="18" spans="1:3" ht="18.75">
      <c r="A18" s="690" t="s">
        <v>474</v>
      </c>
      <c r="B18" s="687"/>
      <c r="C18" s="687"/>
    </row>
    <row r="19" spans="1:3" ht="18.75">
      <c r="A19" s="687" t="s">
        <v>475</v>
      </c>
      <c r="B19" s="687"/>
      <c r="C19" s="687"/>
    </row>
    <row r="20" spans="1:3" ht="18.75">
      <c r="A20" s="687" t="s">
        <v>743</v>
      </c>
      <c r="B20" s="687"/>
      <c r="C20" s="687"/>
    </row>
    <row r="21" spans="1:3" ht="18.75">
      <c r="A21" s="687" t="s">
        <v>744</v>
      </c>
      <c r="B21" s="687"/>
      <c r="C21" s="687"/>
    </row>
    <row r="22" spans="1:3" ht="18.75">
      <c r="A22" s="687" t="s">
        <v>745</v>
      </c>
      <c r="B22" s="687"/>
      <c r="C22" s="687"/>
    </row>
    <row r="23" spans="1:3" ht="18.75">
      <c r="A23" s="687" t="s">
        <v>746</v>
      </c>
      <c r="B23" s="687"/>
      <c r="C23" s="687"/>
    </row>
    <row r="24" spans="1:3" ht="18.75">
      <c r="A24" s="687" t="s">
        <v>737</v>
      </c>
      <c r="B24" s="687"/>
      <c r="C24" s="687"/>
    </row>
    <row r="25" spans="1:3" ht="18.75">
      <c r="A25" s="688" t="s">
        <v>476</v>
      </c>
      <c r="B25" s="687"/>
      <c r="C25" s="687"/>
    </row>
    <row r="26" spans="1:3" ht="18.75">
      <c r="A26" s="688" t="s">
        <v>755</v>
      </c>
      <c r="B26" s="687"/>
      <c r="C26" s="687"/>
    </row>
    <row r="27" spans="1:3" ht="18.75">
      <c r="A27" s="687" t="s">
        <v>477</v>
      </c>
      <c r="B27" s="687"/>
      <c r="C27" s="687"/>
    </row>
    <row r="28" spans="1:3" ht="18.75">
      <c r="A28" s="687" t="s">
        <v>751</v>
      </c>
      <c r="B28" s="687"/>
      <c r="C28" s="687"/>
    </row>
    <row r="29" spans="1:3" ht="18.75">
      <c r="A29" s="689" t="s">
        <v>478</v>
      </c>
      <c r="B29" s="687"/>
      <c r="C29" s="687"/>
    </row>
    <row r="30" spans="1:3" ht="18.75">
      <c r="A30" s="687" t="s">
        <v>479</v>
      </c>
      <c r="B30" s="687" t="s">
        <v>480</v>
      </c>
      <c r="C30" s="687"/>
    </row>
    <row r="31" ht="18.75">
      <c r="A31" s="685" t="s">
        <v>481</v>
      </c>
    </row>
    <row r="32" ht="18.75">
      <c r="A32" s="686" t="s">
        <v>487</v>
      </c>
    </row>
    <row r="33" ht="18.75">
      <c r="A33" s="686" t="s">
        <v>748</v>
      </c>
    </row>
    <row r="34" ht="18.75">
      <c r="A34" s="686" t="s">
        <v>738</v>
      </c>
    </row>
    <row r="35" ht="18.75">
      <c r="A35" s="685" t="s">
        <v>747</v>
      </c>
    </row>
    <row r="36" ht="18.75">
      <c r="A36" s="685" t="s">
        <v>749</v>
      </c>
    </row>
    <row r="37" ht="18.75">
      <c r="A37" s="686" t="s">
        <v>753</v>
      </c>
    </row>
    <row r="38" ht="18.75">
      <c r="A38" s="685" t="s">
        <v>754</v>
      </c>
    </row>
  </sheetData>
  <sheetProtection/>
  <hyperlinks>
    <hyperlink ref="A15" r:id="rId1" display="mailto:Jironc.J@seznam.cz"/>
    <hyperlink ref="A16" r:id="rId2" display="mailto:Biker-RS@seznam.cz"/>
    <hyperlink ref="A18" r:id="rId3" display="mailto:vaclav.kopa@seznam.cz"/>
    <hyperlink ref="A29" r:id="rId4" display="mailto:hrdinaorlicko@seznam.cz"/>
  </hyperlinks>
  <printOptions/>
  <pageMargins left="0.7" right="0.7" top="0.787401575" bottom="0.787401575" header="0.3" footer="0.3"/>
  <pageSetup orientation="portrait" paperSize="9" r:id="rId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7"/>
  <sheetViews>
    <sheetView tabSelected="1" zoomScalePageLayoutView="0" workbookViewId="0" topLeftCell="A49">
      <selection activeCell="AU66" sqref="AU66"/>
    </sheetView>
  </sheetViews>
  <sheetFormatPr defaultColWidth="9.00390625" defaultRowHeight="12.75"/>
  <cols>
    <col min="1" max="1" width="12.00390625" style="414" customWidth="1"/>
    <col min="2" max="2" width="0.2421875" style="243" customWidth="1"/>
    <col min="3" max="3" width="1.625" style="243" hidden="1" customWidth="1"/>
    <col min="4" max="5" width="3.375" style="243" hidden="1" customWidth="1"/>
    <col min="6" max="6" width="1.625" style="243" hidden="1" customWidth="1"/>
    <col min="7" max="8" width="3.375" style="243" hidden="1" customWidth="1"/>
    <col min="9" max="9" width="2.125" style="243" hidden="1" customWidth="1"/>
    <col min="10" max="11" width="3.375" style="243" hidden="1" customWidth="1"/>
    <col min="12" max="12" width="1.625" style="243" hidden="1" customWidth="1"/>
    <col min="13" max="13" width="3.25390625" style="243" hidden="1" customWidth="1"/>
    <col min="14" max="14" width="3.375" style="243" hidden="1" customWidth="1"/>
    <col min="15" max="15" width="1.625" style="243" hidden="1" customWidth="1"/>
    <col min="16" max="17" width="3.375" style="243" hidden="1" customWidth="1"/>
    <col min="18" max="18" width="1.625" style="243" hidden="1" customWidth="1"/>
    <col min="19" max="20" width="3.375" style="243" hidden="1" customWidth="1"/>
    <col min="21" max="21" width="1.625" style="243" hidden="1" customWidth="1"/>
    <col min="22" max="22" width="3.375" style="243" hidden="1" customWidth="1"/>
    <col min="23" max="23" width="3.25390625" style="243" hidden="1" customWidth="1"/>
    <col min="24" max="24" width="1.625" style="243" hidden="1" customWidth="1"/>
    <col min="25" max="25" width="3.375" style="243" hidden="1" customWidth="1"/>
    <col min="26" max="26" width="3.25390625" style="243" hidden="1" customWidth="1"/>
    <col min="27" max="27" width="1.625" style="243" hidden="1" customWidth="1"/>
    <col min="28" max="28" width="2.125" style="243" hidden="1" customWidth="1"/>
    <col min="29" max="29" width="3.25390625" style="243" hidden="1" customWidth="1"/>
    <col min="30" max="30" width="1.625" style="243" hidden="1" customWidth="1"/>
    <col min="31" max="31" width="2.125" style="243" hidden="1" customWidth="1"/>
    <col min="32" max="32" width="3.25390625" style="243" hidden="1" customWidth="1"/>
    <col min="33" max="33" width="1.625" style="243" hidden="1" customWidth="1"/>
    <col min="34" max="34" width="2.125" style="243" hidden="1" customWidth="1"/>
    <col min="35" max="35" width="3.25390625" style="243" hidden="1" customWidth="1"/>
    <col min="36" max="36" width="1.625" style="243" hidden="1" customWidth="1"/>
    <col min="37" max="37" width="3.25390625" style="243" hidden="1" customWidth="1"/>
    <col min="38" max="38" width="0.6171875" style="243" hidden="1" customWidth="1"/>
    <col min="39" max="39" width="6.25390625" style="243" customWidth="1"/>
    <col min="40" max="40" width="3.75390625" style="243" bestFit="1" customWidth="1"/>
    <col min="41" max="41" width="3.625" style="243" bestFit="1" customWidth="1"/>
    <col min="42" max="42" width="3.75390625" style="243" bestFit="1" customWidth="1"/>
    <col min="43" max="43" width="5.00390625" style="243" customWidth="1"/>
    <col min="44" max="44" width="1.625" style="243" bestFit="1" customWidth="1"/>
    <col min="45" max="45" width="5.00390625" style="243" customWidth="1"/>
    <col min="46" max="46" width="5.125" style="243" customWidth="1"/>
    <col min="47" max="16384" width="9.125" style="243" customWidth="1"/>
  </cols>
  <sheetData>
    <row r="1" ht="20.25" customHeight="1">
      <c r="A1" s="414" t="s">
        <v>496</v>
      </c>
    </row>
    <row r="2" spans="1:47" ht="67.5">
      <c r="A2" s="698" t="s">
        <v>494</v>
      </c>
      <c r="B2" s="860" t="s">
        <v>414</v>
      </c>
      <c r="C2" s="861"/>
      <c r="D2" s="862"/>
      <c r="E2" s="863" t="s">
        <v>419</v>
      </c>
      <c r="F2" s="864"/>
      <c r="G2" s="865"/>
      <c r="H2" s="866" t="s">
        <v>418</v>
      </c>
      <c r="I2" s="867"/>
      <c r="J2" s="868"/>
      <c r="K2" s="863" t="s">
        <v>197</v>
      </c>
      <c r="L2" s="864"/>
      <c r="M2" s="865"/>
      <c r="N2" s="866" t="s">
        <v>412</v>
      </c>
      <c r="O2" s="867"/>
      <c r="P2" s="868"/>
      <c r="Q2" s="863" t="s">
        <v>416</v>
      </c>
      <c r="R2" s="864"/>
      <c r="S2" s="865"/>
      <c r="T2" s="873" t="s">
        <v>163</v>
      </c>
      <c r="U2" s="874"/>
      <c r="V2" s="875"/>
      <c r="W2" s="863" t="s">
        <v>427</v>
      </c>
      <c r="X2" s="864"/>
      <c r="Y2" s="865"/>
      <c r="Z2" s="876"/>
      <c r="AA2" s="874"/>
      <c r="AB2" s="857"/>
      <c r="AC2" s="876"/>
      <c r="AD2" s="874"/>
      <c r="AE2" s="857"/>
      <c r="AF2" s="858"/>
      <c r="AG2" s="864"/>
      <c r="AH2" s="865"/>
      <c r="AI2" s="873"/>
      <c r="AJ2" s="874"/>
      <c r="AK2" s="857"/>
      <c r="AL2" s="244"/>
      <c r="AM2" s="245" t="s">
        <v>420</v>
      </c>
      <c r="AN2" s="245" t="s">
        <v>421</v>
      </c>
      <c r="AO2" s="245" t="s">
        <v>422</v>
      </c>
      <c r="AP2" s="245" t="s">
        <v>423</v>
      </c>
      <c r="AQ2" s="876" t="s">
        <v>424</v>
      </c>
      <c r="AR2" s="874"/>
      <c r="AS2" s="857"/>
      <c r="AT2" s="245" t="s">
        <v>425</v>
      </c>
      <c r="AU2" s="245" t="s">
        <v>426</v>
      </c>
    </row>
    <row r="3" spans="1:48" ht="15.75">
      <c r="A3" s="416" t="s">
        <v>419</v>
      </c>
      <c r="B3" s="705">
        <v>5</v>
      </c>
      <c r="C3" s="263" t="s">
        <v>17</v>
      </c>
      <c r="D3" s="256">
        <v>7</v>
      </c>
      <c r="E3" s="284"/>
      <c r="F3" s="248"/>
      <c r="G3" s="285"/>
      <c r="H3" s="252">
        <v>4</v>
      </c>
      <c r="I3" s="253" t="s">
        <v>17</v>
      </c>
      <c r="J3" s="254">
        <v>4</v>
      </c>
      <c r="K3" s="249">
        <v>5</v>
      </c>
      <c r="L3" s="250" t="s">
        <v>17</v>
      </c>
      <c r="M3" s="251">
        <v>4</v>
      </c>
      <c r="N3" s="252">
        <v>15</v>
      </c>
      <c r="O3" s="253" t="s">
        <v>17</v>
      </c>
      <c r="P3" s="254">
        <v>1</v>
      </c>
      <c r="Q3" s="249">
        <v>19</v>
      </c>
      <c r="R3" s="250" t="s">
        <v>17</v>
      </c>
      <c r="S3" s="251">
        <v>2</v>
      </c>
      <c r="T3" s="255">
        <v>14</v>
      </c>
      <c r="U3" s="250" t="s">
        <v>17</v>
      </c>
      <c r="V3" s="256">
        <v>3</v>
      </c>
      <c r="W3" s="249">
        <v>14</v>
      </c>
      <c r="X3" s="250" t="s">
        <v>17</v>
      </c>
      <c r="Y3" s="251">
        <v>3</v>
      </c>
      <c r="Z3" s="250"/>
      <c r="AA3" s="250"/>
      <c r="AB3" s="256"/>
      <c r="AC3" s="255"/>
      <c r="AD3" s="250"/>
      <c r="AE3" s="257"/>
      <c r="AF3" s="249"/>
      <c r="AG3" s="250"/>
      <c r="AH3" s="251"/>
      <c r="AI3" s="255"/>
      <c r="AJ3" s="250"/>
      <c r="AK3" s="257"/>
      <c r="AL3" s="256"/>
      <c r="AM3" s="258">
        <f aca="true" t="shared" si="0" ref="AM3:AM10">SUM(AN3:AP3)</f>
        <v>7</v>
      </c>
      <c r="AN3" s="259">
        <v>5</v>
      </c>
      <c r="AO3" s="259">
        <v>1</v>
      </c>
      <c r="AP3" s="259">
        <v>1</v>
      </c>
      <c r="AQ3" s="259">
        <f aca="true" t="shared" si="1" ref="AQ3:AQ10">SUM(B3+E3+H3+K3+N3+Q3+T3+W3)</f>
        <v>76</v>
      </c>
      <c r="AR3" s="260" t="s">
        <v>17</v>
      </c>
      <c r="AS3" s="259">
        <f aca="true" t="shared" si="2" ref="AS3:AS10">SUM(D3+G3+J3+M3+P3+S3+V3+Y3)</f>
        <v>24</v>
      </c>
      <c r="AT3" s="261">
        <f aca="true" t="shared" si="3" ref="AT3:AT10">2*AN3+AO3</f>
        <v>11</v>
      </c>
      <c r="AU3" s="259"/>
      <c r="AV3" s="243">
        <v>1</v>
      </c>
    </row>
    <row r="4" spans="1:48" ht="15.75">
      <c r="A4" s="416" t="s">
        <v>412</v>
      </c>
      <c r="B4" s="262">
        <v>7</v>
      </c>
      <c r="C4" s="263" t="s">
        <v>17</v>
      </c>
      <c r="D4" s="264">
        <v>4</v>
      </c>
      <c r="E4" s="267">
        <v>1</v>
      </c>
      <c r="F4" s="263" t="s">
        <v>17</v>
      </c>
      <c r="G4" s="268">
        <v>15</v>
      </c>
      <c r="H4" s="267">
        <v>3</v>
      </c>
      <c r="I4" s="263" t="s">
        <v>17</v>
      </c>
      <c r="J4" s="268">
        <v>10</v>
      </c>
      <c r="K4" s="267">
        <v>7</v>
      </c>
      <c r="L4" s="263" t="s">
        <v>17</v>
      </c>
      <c r="M4" s="268">
        <v>4</v>
      </c>
      <c r="N4" s="265"/>
      <c r="O4" s="247"/>
      <c r="P4" s="266"/>
      <c r="Q4" s="267">
        <v>6</v>
      </c>
      <c r="R4" s="263" t="s">
        <v>17</v>
      </c>
      <c r="S4" s="268">
        <v>2</v>
      </c>
      <c r="T4" s="269">
        <v>14</v>
      </c>
      <c r="U4" s="263" t="s">
        <v>17</v>
      </c>
      <c r="V4" s="264">
        <v>5</v>
      </c>
      <c r="W4" s="267">
        <v>13</v>
      </c>
      <c r="X4" s="263" t="s">
        <v>17</v>
      </c>
      <c r="Y4" s="268">
        <v>1</v>
      </c>
      <c r="Z4" s="263"/>
      <c r="AA4" s="263"/>
      <c r="AB4" s="264"/>
      <c r="AC4" s="269"/>
      <c r="AD4" s="263"/>
      <c r="AE4" s="270"/>
      <c r="AF4" s="267"/>
      <c r="AG4" s="263"/>
      <c r="AH4" s="268"/>
      <c r="AI4" s="269"/>
      <c r="AJ4" s="263"/>
      <c r="AK4" s="270"/>
      <c r="AL4" s="264"/>
      <c r="AM4" s="258">
        <f t="shared" si="0"/>
        <v>7</v>
      </c>
      <c r="AN4" s="271">
        <v>5</v>
      </c>
      <c r="AO4" s="271"/>
      <c r="AP4" s="271">
        <v>2</v>
      </c>
      <c r="AQ4" s="259">
        <f t="shared" si="1"/>
        <v>51</v>
      </c>
      <c r="AR4" s="260" t="s">
        <v>17</v>
      </c>
      <c r="AS4" s="259">
        <f t="shared" si="2"/>
        <v>41</v>
      </c>
      <c r="AT4" s="261">
        <f t="shared" si="3"/>
        <v>10</v>
      </c>
      <c r="AU4" s="271"/>
      <c r="AV4" s="243">
        <v>1</v>
      </c>
    </row>
    <row r="5" spans="1:48" ht="15.75">
      <c r="A5" s="416" t="s">
        <v>524</v>
      </c>
      <c r="B5" s="272">
        <v>3</v>
      </c>
      <c r="C5" s="273" t="s">
        <v>17</v>
      </c>
      <c r="D5" s="274">
        <v>8</v>
      </c>
      <c r="E5" s="275">
        <v>4</v>
      </c>
      <c r="F5" s="276" t="s">
        <v>17</v>
      </c>
      <c r="G5" s="277">
        <v>4</v>
      </c>
      <c r="H5" s="278"/>
      <c r="I5" s="279"/>
      <c r="J5" s="280"/>
      <c r="K5" s="275">
        <v>4</v>
      </c>
      <c r="L5" s="276" t="s">
        <v>17</v>
      </c>
      <c r="M5" s="277">
        <v>2</v>
      </c>
      <c r="N5" s="275">
        <v>10</v>
      </c>
      <c r="O5" s="273" t="s">
        <v>17</v>
      </c>
      <c r="P5" s="277">
        <v>3</v>
      </c>
      <c r="Q5" s="275">
        <v>14</v>
      </c>
      <c r="R5" s="276" t="s">
        <v>17</v>
      </c>
      <c r="S5" s="277">
        <v>8</v>
      </c>
      <c r="T5" s="281">
        <v>9</v>
      </c>
      <c r="U5" s="276" t="s">
        <v>17</v>
      </c>
      <c r="V5" s="274">
        <v>3</v>
      </c>
      <c r="W5" s="275">
        <v>17</v>
      </c>
      <c r="X5" s="276" t="s">
        <v>17</v>
      </c>
      <c r="Y5" s="277">
        <v>2</v>
      </c>
      <c r="Z5" s="276"/>
      <c r="AA5" s="276"/>
      <c r="AB5" s="274"/>
      <c r="AC5" s="281"/>
      <c r="AD5" s="276"/>
      <c r="AE5" s="282"/>
      <c r="AF5" s="275"/>
      <c r="AG5" s="276"/>
      <c r="AH5" s="277"/>
      <c r="AI5" s="281"/>
      <c r="AJ5" s="276"/>
      <c r="AK5" s="282"/>
      <c r="AL5" s="274"/>
      <c r="AM5" s="258">
        <f t="shared" si="0"/>
        <v>6</v>
      </c>
      <c r="AN5" s="283">
        <v>4</v>
      </c>
      <c r="AO5" s="283">
        <v>1</v>
      </c>
      <c r="AP5" s="283">
        <v>1</v>
      </c>
      <c r="AQ5" s="259">
        <f t="shared" si="1"/>
        <v>61</v>
      </c>
      <c r="AR5" s="260" t="s">
        <v>17</v>
      </c>
      <c r="AS5" s="259">
        <f t="shared" si="2"/>
        <v>30</v>
      </c>
      <c r="AT5" s="261">
        <f t="shared" si="3"/>
        <v>9</v>
      </c>
      <c r="AU5" s="283"/>
      <c r="AV5" s="243">
        <v>1</v>
      </c>
    </row>
    <row r="6" spans="1:48" ht="15.75">
      <c r="A6" s="416" t="s">
        <v>197</v>
      </c>
      <c r="B6" s="256">
        <v>8</v>
      </c>
      <c r="C6" s="263" t="s">
        <v>17</v>
      </c>
      <c r="D6" s="256">
        <v>5</v>
      </c>
      <c r="E6" s="249">
        <v>4</v>
      </c>
      <c r="F6" s="250" t="s">
        <v>17</v>
      </c>
      <c r="G6" s="251">
        <v>5</v>
      </c>
      <c r="H6" s="249">
        <v>2</v>
      </c>
      <c r="I6" s="263" t="s">
        <v>17</v>
      </c>
      <c r="J6" s="251">
        <v>4</v>
      </c>
      <c r="K6" s="284"/>
      <c r="L6" s="248"/>
      <c r="M6" s="285"/>
      <c r="N6" s="249">
        <v>4</v>
      </c>
      <c r="O6" s="253" t="s">
        <v>17</v>
      </c>
      <c r="P6" s="251">
        <v>7</v>
      </c>
      <c r="Q6" s="249">
        <v>8</v>
      </c>
      <c r="R6" s="250" t="s">
        <v>17</v>
      </c>
      <c r="S6" s="251">
        <v>3</v>
      </c>
      <c r="T6" s="255">
        <v>12</v>
      </c>
      <c r="U6" s="250" t="s">
        <v>17</v>
      </c>
      <c r="V6" s="256">
        <v>4</v>
      </c>
      <c r="W6" s="249">
        <v>15</v>
      </c>
      <c r="X6" s="250" t="s">
        <v>17</v>
      </c>
      <c r="Y6" s="251">
        <v>0</v>
      </c>
      <c r="Z6" s="250"/>
      <c r="AA6" s="250"/>
      <c r="AB6" s="256"/>
      <c r="AC6" s="255"/>
      <c r="AD6" s="250"/>
      <c r="AE6" s="257"/>
      <c r="AF6" s="249"/>
      <c r="AG6" s="250"/>
      <c r="AH6" s="251"/>
      <c r="AI6" s="255"/>
      <c r="AJ6" s="250"/>
      <c r="AK6" s="257"/>
      <c r="AL6" s="256"/>
      <c r="AM6" s="258">
        <f t="shared" si="0"/>
        <v>7</v>
      </c>
      <c r="AN6" s="259">
        <v>4</v>
      </c>
      <c r="AO6" s="259"/>
      <c r="AP6" s="259">
        <v>3</v>
      </c>
      <c r="AQ6" s="259">
        <f t="shared" si="1"/>
        <v>53</v>
      </c>
      <c r="AR6" s="260" t="s">
        <v>17</v>
      </c>
      <c r="AS6" s="259">
        <f t="shared" si="2"/>
        <v>28</v>
      </c>
      <c r="AT6" s="261">
        <f t="shared" si="3"/>
        <v>8</v>
      </c>
      <c r="AU6" s="259"/>
      <c r="AV6" s="243">
        <v>1</v>
      </c>
    </row>
    <row r="7" spans="1:48" ht="15.75">
      <c r="A7" s="703" t="s">
        <v>414</v>
      </c>
      <c r="B7" s="706"/>
      <c r="C7" s="247"/>
      <c r="D7" s="247"/>
      <c r="E7" s="267">
        <v>7</v>
      </c>
      <c r="F7" s="263" t="s">
        <v>17</v>
      </c>
      <c r="G7" s="268">
        <v>5</v>
      </c>
      <c r="H7" s="267">
        <v>8</v>
      </c>
      <c r="I7" s="263" t="s">
        <v>17</v>
      </c>
      <c r="J7" s="268">
        <v>3</v>
      </c>
      <c r="K7" s="267">
        <v>5</v>
      </c>
      <c r="L7" s="263" t="s">
        <v>17</v>
      </c>
      <c r="M7" s="268">
        <v>8</v>
      </c>
      <c r="N7" s="267">
        <v>4</v>
      </c>
      <c r="O7" s="263" t="s">
        <v>17</v>
      </c>
      <c r="P7" s="268">
        <v>7</v>
      </c>
      <c r="Q7" s="267">
        <v>6</v>
      </c>
      <c r="R7" s="263" t="s">
        <v>17</v>
      </c>
      <c r="S7" s="268">
        <v>3</v>
      </c>
      <c r="T7" s="269">
        <v>26</v>
      </c>
      <c r="U7" s="263" t="s">
        <v>17</v>
      </c>
      <c r="V7" s="264">
        <v>4</v>
      </c>
      <c r="W7" s="267">
        <v>7</v>
      </c>
      <c r="X7" s="263" t="s">
        <v>17</v>
      </c>
      <c r="Y7" s="268">
        <v>8</v>
      </c>
      <c r="Z7" s="263"/>
      <c r="AA7" s="263"/>
      <c r="AB7" s="264"/>
      <c r="AC7" s="269"/>
      <c r="AD7" s="263"/>
      <c r="AE7" s="270"/>
      <c r="AF7" s="267"/>
      <c r="AG7" s="263"/>
      <c r="AH7" s="268"/>
      <c r="AI7" s="269"/>
      <c r="AJ7" s="263"/>
      <c r="AK7" s="270"/>
      <c r="AL7" s="264"/>
      <c r="AM7" s="258">
        <f t="shared" si="0"/>
        <v>7</v>
      </c>
      <c r="AN7" s="271">
        <v>4</v>
      </c>
      <c r="AO7" s="271"/>
      <c r="AP7" s="271">
        <v>3</v>
      </c>
      <c r="AQ7" s="259">
        <f t="shared" si="1"/>
        <v>63</v>
      </c>
      <c r="AR7" s="260" t="s">
        <v>17</v>
      </c>
      <c r="AS7" s="259">
        <f t="shared" si="2"/>
        <v>38</v>
      </c>
      <c r="AT7" s="261">
        <f t="shared" si="3"/>
        <v>8</v>
      </c>
      <c r="AU7" s="271"/>
      <c r="AV7" s="243">
        <v>2</v>
      </c>
    </row>
    <row r="8" spans="1:48" ht="15.75">
      <c r="A8" s="703" t="s">
        <v>427</v>
      </c>
      <c r="B8" s="294">
        <v>8</v>
      </c>
      <c r="C8" s="263" t="s">
        <v>17</v>
      </c>
      <c r="D8" s="289">
        <v>7</v>
      </c>
      <c r="E8" s="295">
        <v>3</v>
      </c>
      <c r="F8" s="289" t="s">
        <v>17</v>
      </c>
      <c r="G8" s="296">
        <v>14</v>
      </c>
      <c r="H8" s="295">
        <v>2</v>
      </c>
      <c r="I8" s="263" t="s">
        <v>17</v>
      </c>
      <c r="J8" s="296">
        <v>17</v>
      </c>
      <c r="K8" s="295">
        <v>0</v>
      </c>
      <c r="L8" s="289" t="s">
        <v>17</v>
      </c>
      <c r="M8" s="296">
        <v>15</v>
      </c>
      <c r="N8" s="295">
        <v>1</v>
      </c>
      <c r="O8" s="263" t="s">
        <v>17</v>
      </c>
      <c r="P8" s="296">
        <v>13</v>
      </c>
      <c r="Q8" s="295">
        <v>7</v>
      </c>
      <c r="R8" s="289" t="s">
        <v>17</v>
      </c>
      <c r="S8" s="296">
        <v>3</v>
      </c>
      <c r="T8" s="294">
        <v>2</v>
      </c>
      <c r="U8" s="289" t="s">
        <v>17</v>
      </c>
      <c r="V8" s="289">
        <v>9</v>
      </c>
      <c r="W8" s="653"/>
      <c r="X8" s="632"/>
      <c r="Y8" s="654"/>
      <c r="Z8" s="289"/>
      <c r="AA8" s="289"/>
      <c r="AB8" s="289"/>
      <c r="AC8" s="294"/>
      <c r="AD8" s="289"/>
      <c r="AE8" s="297"/>
      <c r="AF8" s="288"/>
      <c r="AG8" s="287"/>
      <c r="AH8" s="290"/>
      <c r="AI8" s="294"/>
      <c r="AJ8" s="289"/>
      <c r="AK8" s="297"/>
      <c r="AL8" s="289"/>
      <c r="AM8" s="258">
        <f t="shared" si="0"/>
        <v>7</v>
      </c>
      <c r="AN8" s="283">
        <v>2</v>
      </c>
      <c r="AO8" s="283"/>
      <c r="AP8" s="283">
        <v>5</v>
      </c>
      <c r="AQ8" s="259">
        <f t="shared" si="1"/>
        <v>23</v>
      </c>
      <c r="AR8" s="260" t="s">
        <v>17</v>
      </c>
      <c r="AS8" s="259">
        <f t="shared" si="2"/>
        <v>78</v>
      </c>
      <c r="AT8" s="261">
        <f t="shared" si="3"/>
        <v>4</v>
      </c>
      <c r="AU8" s="283"/>
      <c r="AV8" s="243">
        <v>2</v>
      </c>
    </row>
    <row r="9" spans="1:48" ht="15.75">
      <c r="A9" s="703" t="s">
        <v>416</v>
      </c>
      <c r="B9" s="702">
        <v>3</v>
      </c>
      <c r="C9" s="263" t="s">
        <v>17</v>
      </c>
      <c r="D9" s="309">
        <v>6</v>
      </c>
      <c r="E9" s="308">
        <v>2</v>
      </c>
      <c r="F9" s="299" t="s">
        <v>17</v>
      </c>
      <c r="G9" s="310">
        <v>19</v>
      </c>
      <c r="H9" s="308">
        <v>8</v>
      </c>
      <c r="I9" s="263" t="s">
        <v>17</v>
      </c>
      <c r="J9" s="310">
        <v>14</v>
      </c>
      <c r="K9" s="308">
        <v>3</v>
      </c>
      <c r="L9" s="299" t="s">
        <v>17</v>
      </c>
      <c r="M9" s="310">
        <v>8</v>
      </c>
      <c r="N9" s="308">
        <v>2</v>
      </c>
      <c r="O9" s="264" t="s">
        <v>17</v>
      </c>
      <c r="P9" s="310">
        <v>6</v>
      </c>
      <c r="Q9" s="629"/>
      <c r="R9" s="630"/>
      <c r="S9" s="631"/>
      <c r="T9" s="298">
        <v>8</v>
      </c>
      <c r="U9" s="299" t="s">
        <v>17</v>
      </c>
      <c r="V9" s="299">
        <v>7</v>
      </c>
      <c r="W9" s="300">
        <v>3</v>
      </c>
      <c r="X9" s="299" t="s">
        <v>17</v>
      </c>
      <c r="Y9" s="301">
        <v>7</v>
      </c>
      <c r="Z9" s="299"/>
      <c r="AA9" s="299"/>
      <c r="AB9" s="299"/>
      <c r="AC9" s="298"/>
      <c r="AD9" s="299"/>
      <c r="AE9" s="304"/>
      <c r="AF9" s="300"/>
      <c r="AG9" s="299"/>
      <c r="AH9" s="301"/>
      <c r="AI9" s="298"/>
      <c r="AJ9" s="299"/>
      <c r="AK9" s="304"/>
      <c r="AL9" s="299"/>
      <c r="AM9" s="258">
        <f t="shared" si="0"/>
        <v>7</v>
      </c>
      <c r="AN9" s="305">
        <v>1</v>
      </c>
      <c r="AO9" s="305"/>
      <c r="AP9" s="305">
        <v>6</v>
      </c>
      <c r="AQ9" s="259">
        <f t="shared" si="1"/>
        <v>29</v>
      </c>
      <c r="AR9" s="260" t="s">
        <v>17</v>
      </c>
      <c r="AS9" s="259">
        <f t="shared" si="2"/>
        <v>67</v>
      </c>
      <c r="AT9" s="261">
        <f t="shared" si="3"/>
        <v>2</v>
      </c>
      <c r="AU9" s="305"/>
      <c r="AV9" s="243">
        <v>2</v>
      </c>
    </row>
    <row r="10" spans="1:48" ht="15.75">
      <c r="A10" s="707" t="s">
        <v>163</v>
      </c>
      <c r="B10" s="298">
        <v>4</v>
      </c>
      <c r="C10" s="263" t="s">
        <v>17</v>
      </c>
      <c r="D10" s="299">
        <v>26</v>
      </c>
      <c r="E10" s="300">
        <v>3</v>
      </c>
      <c r="F10" s="299" t="s">
        <v>17</v>
      </c>
      <c r="G10" s="301">
        <v>14</v>
      </c>
      <c r="H10" s="300">
        <v>3</v>
      </c>
      <c r="I10" s="263" t="s">
        <v>17</v>
      </c>
      <c r="J10" s="301">
        <v>9</v>
      </c>
      <c r="K10" s="300">
        <v>4</v>
      </c>
      <c r="L10" s="299" t="s">
        <v>17</v>
      </c>
      <c r="M10" s="301">
        <v>12</v>
      </c>
      <c r="N10" s="300">
        <v>5</v>
      </c>
      <c r="O10" s="263" t="s">
        <v>17</v>
      </c>
      <c r="P10" s="301">
        <v>14</v>
      </c>
      <c r="Q10" s="300">
        <v>7</v>
      </c>
      <c r="R10" s="299" t="s">
        <v>17</v>
      </c>
      <c r="S10" s="301">
        <v>8</v>
      </c>
      <c r="T10" s="302"/>
      <c r="U10" s="303"/>
      <c r="V10" s="303"/>
      <c r="W10" s="300">
        <v>9</v>
      </c>
      <c r="X10" s="299" t="s">
        <v>17</v>
      </c>
      <c r="Y10" s="301">
        <v>2</v>
      </c>
      <c r="Z10" s="299"/>
      <c r="AA10" s="299"/>
      <c r="AB10" s="299"/>
      <c r="AC10" s="298"/>
      <c r="AD10" s="299"/>
      <c r="AE10" s="304"/>
      <c r="AF10" s="300"/>
      <c r="AG10" s="299"/>
      <c r="AH10" s="301"/>
      <c r="AI10" s="298"/>
      <c r="AJ10" s="299"/>
      <c r="AK10" s="304"/>
      <c r="AL10" s="299"/>
      <c r="AM10" s="258">
        <f t="shared" si="0"/>
        <v>7</v>
      </c>
      <c r="AN10" s="305">
        <v>1</v>
      </c>
      <c r="AO10" s="305"/>
      <c r="AP10" s="305">
        <v>6</v>
      </c>
      <c r="AQ10" s="259">
        <f t="shared" si="1"/>
        <v>35</v>
      </c>
      <c r="AR10" s="260" t="s">
        <v>17</v>
      </c>
      <c r="AS10" s="259">
        <f t="shared" si="2"/>
        <v>85</v>
      </c>
      <c r="AT10" s="261">
        <f t="shared" si="3"/>
        <v>2</v>
      </c>
      <c r="AU10" s="305"/>
      <c r="AV10" s="243">
        <v>2</v>
      </c>
    </row>
    <row r="11" spans="43:46" ht="15.75">
      <c r="AQ11" s="311">
        <f>SUM(AQ3:AQ10)</f>
        <v>391</v>
      </c>
      <c r="AS11" s="311">
        <f>SUM(AS3:AS10)</f>
        <v>391</v>
      </c>
      <c r="AT11" s="311">
        <f>SUM(AT3:AT10)</f>
        <v>54</v>
      </c>
    </row>
    <row r="13" spans="1:47" ht="41.25" customHeight="1">
      <c r="A13" s="698" t="s">
        <v>495</v>
      </c>
      <c r="B13" s="869" t="s">
        <v>417</v>
      </c>
      <c r="C13" s="869"/>
      <c r="D13" s="860"/>
      <c r="E13" s="870" t="s">
        <v>372</v>
      </c>
      <c r="F13" s="871"/>
      <c r="G13" s="872"/>
      <c r="H13" s="870" t="s">
        <v>309</v>
      </c>
      <c r="I13" s="871"/>
      <c r="J13" s="872"/>
      <c r="K13" s="870" t="s">
        <v>411</v>
      </c>
      <c r="L13" s="871"/>
      <c r="M13" s="872"/>
      <c r="N13" s="870" t="s">
        <v>415</v>
      </c>
      <c r="O13" s="871"/>
      <c r="P13" s="872"/>
      <c r="Q13" s="870" t="s">
        <v>386</v>
      </c>
      <c r="R13" s="871"/>
      <c r="S13" s="872"/>
      <c r="T13" s="869" t="s">
        <v>413</v>
      </c>
      <c r="U13" s="869"/>
      <c r="V13" s="860"/>
      <c r="W13" s="870" t="s">
        <v>497</v>
      </c>
      <c r="X13" s="871"/>
      <c r="Y13" s="872"/>
      <c r="Z13" s="876"/>
      <c r="AA13" s="874"/>
      <c r="AB13" s="857"/>
      <c r="AC13" s="876"/>
      <c r="AD13" s="874"/>
      <c r="AE13" s="857"/>
      <c r="AF13" s="858"/>
      <c r="AG13" s="864"/>
      <c r="AH13" s="865"/>
      <c r="AI13" s="873"/>
      <c r="AJ13" s="874"/>
      <c r="AK13" s="857"/>
      <c r="AL13" s="244"/>
      <c r="AM13" s="245" t="s">
        <v>420</v>
      </c>
      <c r="AN13" s="245" t="s">
        <v>421</v>
      </c>
      <c r="AO13" s="245" t="s">
        <v>422</v>
      </c>
      <c r="AP13" s="245" t="s">
        <v>423</v>
      </c>
      <c r="AQ13" s="859" t="s">
        <v>424</v>
      </c>
      <c r="AR13" s="859"/>
      <c r="AS13" s="859"/>
      <c r="AT13" s="245" t="s">
        <v>425</v>
      </c>
      <c r="AU13" s="245" t="s">
        <v>426</v>
      </c>
    </row>
    <row r="14" spans="1:48" ht="15.75">
      <c r="A14" s="416" t="s">
        <v>525</v>
      </c>
      <c r="B14" s="246"/>
      <c r="C14" s="247"/>
      <c r="D14" s="248"/>
      <c r="E14" s="249">
        <v>12</v>
      </c>
      <c r="F14" s="250" t="s">
        <v>17</v>
      </c>
      <c r="G14" s="251">
        <v>5</v>
      </c>
      <c r="H14" s="252">
        <v>12</v>
      </c>
      <c r="I14" s="253" t="s">
        <v>17</v>
      </c>
      <c r="J14" s="254">
        <v>8</v>
      </c>
      <c r="K14" s="249">
        <v>18</v>
      </c>
      <c r="L14" s="250" t="s">
        <v>17</v>
      </c>
      <c r="M14" s="251">
        <v>6</v>
      </c>
      <c r="N14" s="252">
        <v>12</v>
      </c>
      <c r="O14" s="253" t="s">
        <v>17</v>
      </c>
      <c r="P14" s="254">
        <v>11</v>
      </c>
      <c r="Q14" s="249">
        <v>14</v>
      </c>
      <c r="R14" s="250" t="s">
        <v>17</v>
      </c>
      <c r="S14" s="251">
        <v>5</v>
      </c>
      <c r="T14" s="255">
        <v>16</v>
      </c>
      <c r="U14" s="250" t="s">
        <v>17</v>
      </c>
      <c r="V14" s="256">
        <v>5</v>
      </c>
      <c r="W14" s="249">
        <v>6</v>
      </c>
      <c r="X14" s="250" t="s">
        <v>17</v>
      </c>
      <c r="Y14" s="251">
        <v>14</v>
      </c>
      <c r="Z14" s="250"/>
      <c r="AA14" s="250"/>
      <c r="AB14" s="256"/>
      <c r="AC14" s="255"/>
      <c r="AD14" s="250"/>
      <c r="AE14" s="257"/>
      <c r="AF14" s="249"/>
      <c r="AG14" s="250"/>
      <c r="AH14" s="251"/>
      <c r="AI14" s="255"/>
      <c r="AJ14" s="250"/>
      <c r="AK14" s="257"/>
      <c r="AL14" s="256"/>
      <c r="AM14" s="258">
        <f aca="true" t="shared" si="4" ref="AM14:AM21">SUM(AN14:AP14)</f>
        <v>7</v>
      </c>
      <c r="AN14" s="259">
        <v>6</v>
      </c>
      <c r="AO14" s="259"/>
      <c r="AP14" s="259">
        <v>1</v>
      </c>
      <c r="AQ14" s="259">
        <f aca="true" t="shared" si="5" ref="AQ14:AQ21">SUM(B14+E14+H14+K14+N14+Q14+T14+W14)</f>
        <v>90</v>
      </c>
      <c r="AR14" s="260" t="s">
        <v>17</v>
      </c>
      <c r="AS14" s="259">
        <f aca="true" t="shared" si="6" ref="AS14:AS21">SUM(D14+G14+J14+M14+P14+S14+V14+Y14)</f>
        <v>54</v>
      </c>
      <c r="AT14" s="261">
        <f aca="true" t="shared" si="7" ref="AT14:AT21">2*AN14+AO14</f>
        <v>12</v>
      </c>
      <c r="AU14" s="259"/>
      <c r="AV14" s="243">
        <v>1</v>
      </c>
    </row>
    <row r="15" spans="1:48" ht="15.75">
      <c r="A15" s="416" t="s">
        <v>415</v>
      </c>
      <c r="B15" s="262">
        <v>11</v>
      </c>
      <c r="C15" s="263" t="s">
        <v>17</v>
      </c>
      <c r="D15" s="264">
        <v>12</v>
      </c>
      <c r="E15" s="267">
        <v>7</v>
      </c>
      <c r="F15" s="263" t="s">
        <v>17</v>
      </c>
      <c r="G15" s="268">
        <v>6</v>
      </c>
      <c r="H15" s="267">
        <v>5</v>
      </c>
      <c r="I15" s="263" t="s">
        <v>17</v>
      </c>
      <c r="J15" s="268">
        <v>3</v>
      </c>
      <c r="K15" s="267">
        <v>13</v>
      </c>
      <c r="L15" s="263" t="s">
        <v>17</v>
      </c>
      <c r="M15" s="268">
        <v>2</v>
      </c>
      <c r="N15" s="265"/>
      <c r="O15" s="247"/>
      <c r="P15" s="266"/>
      <c r="Q15" s="267">
        <v>7</v>
      </c>
      <c r="R15" s="263" t="s">
        <v>17</v>
      </c>
      <c r="S15" s="268">
        <v>6</v>
      </c>
      <c r="T15" s="269">
        <v>12</v>
      </c>
      <c r="U15" s="263" t="s">
        <v>17</v>
      </c>
      <c r="V15" s="264">
        <v>8</v>
      </c>
      <c r="W15" s="267">
        <v>5</v>
      </c>
      <c r="X15" s="263" t="s">
        <v>17</v>
      </c>
      <c r="Y15" s="268">
        <v>4</v>
      </c>
      <c r="Z15" s="263"/>
      <c r="AA15" s="263"/>
      <c r="AB15" s="264"/>
      <c r="AC15" s="269"/>
      <c r="AD15" s="263"/>
      <c r="AE15" s="270"/>
      <c r="AF15" s="267"/>
      <c r="AG15" s="263"/>
      <c r="AH15" s="268"/>
      <c r="AI15" s="269"/>
      <c r="AJ15" s="263"/>
      <c r="AK15" s="270"/>
      <c r="AL15" s="264"/>
      <c r="AM15" s="258">
        <f t="shared" si="4"/>
        <v>7</v>
      </c>
      <c r="AN15" s="271">
        <v>6</v>
      </c>
      <c r="AO15" s="271"/>
      <c r="AP15" s="271">
        <v>1</v>
      </c>
      <c r="AQ15" s="259">
        <f t="shared" si="5"/>
        <v>60</v>
      </c>
      <c r="AR15" s="260" t="s">
        <v>17</v>
      </c>
      <c r="AS15" s="259">
        <f t="shared" si="6"/>
        <v>41</v>
      </c>
      <c r="AT15" s="261">
        <f t="shared" si="7"/>
        <v>12</v>
      </c>
      <c r="AU15" s="271"/>
      <c r="AV15" s="243">
        <v>1</v>
      </c>
    </row>
    <row r="16" spans="1:48" ht="15.75">
      <c r="A16" s="416" t="s">
        <v>497</v>
      </c>
      <c r="B16" s="294">
        <v>14</v>
      </c>
      <c r="C16" s="263" t="s">
        <v>17</v>
      </c>
      <c r="D16" s="289">
        <v>6</v>
      </c>
      <c r="E16" s="295">
        <v>8</v>
      </c>
      <c r="F16" s="289" t="s">
        <v>17</v>
      </c>
      <c r="G16" s="296">
        <v>0</v>
      </c>
      <c r="H16" s="295">
        <v>7</v>
      </c>
      <c r="I16" s="583" t="s">
        <v>17</v>
      </c>
      <c r="J16" s="296">
        <v>3</v>
      </c>
      <c r="K16" s="295">
        <v>5</v>
      </c>
      <c r="L16" s="289" t="s">
        <v>17</v>
      </c>
      <c r="M16" s="296">
        <v>4</v>
      </c>
      <c r="N16" s="295">
        <v>4</v>
      </c>
      <c r="O16" s="263" t="s">
        <v>17</v>
      </c>
      <c r="P16" s="296">
        <v>5</v>
      </c>
      <c r="Q16" s="295">
        <v>3</v>
      </c>
      <c r="R16" s="289" t="s">
        <v>17</v>
      </c>
      <c r="S16" s="296">
        <v>6</v>
      </c>
      <c r="T16" s="294">
        <v>4</v>
      </c>
      <c r="U16" s="289" t="s">
        <v>17</v>
      </c>
      <c r="V16" s="289">
        <v>4</v>
      </c>
      <c r="W16" s="653"/>
      <c r="X16" s="632"/>
      <c r="Y16" s="654"/>
      <c r="Z16" s="289"/>
      <c r="AA16" s="289"/>
      <c r="AB16" s="289"/>
      <c r="AC16" s="294"/>
      <c r="AD16" s="289"/>
      <c r="AE16" s="297"/>
      <c r="AF16" s="288"/>
      <c r="AG16" s="287"/>
      <c r="AH16" s="290"/>
      <c r="AI16" s="294"/>
      <c r="AJ16" s="289"/>
      <c r="AK16" s="297"/>
      <c r="AL16" s="289"/>
      <c r="AM16" s="258">
        <f t="shared" si="4"/>
        <v>7</v>
      </c>
      <c r="AN16" s="283">
        <v>4</v>
      </c>
      <c r="AO16" s="283">
        <v>1</v>
      </c>
      <c r="AP16" s="283">
        <v>2</v>
      </c>
      <c r="AQ16" s="259">
        <f t="shared" si="5"/>
        <v>45</v>
      </c>
      <c r="AR16" s="260" t="s">
        <v>17</v>
      </c>
      <c r="AS16" s="259">
        <f t="shared" si="6"/>
        <v>28</v>
      </c>
      <c r="AT16" s="261">
        <f t="shared" si="7"/>
        <v>9</v>
      </c>
      <c r="AU16" s="283"/>
      <c r="AV16" s="243">
        <v>1</v>
      </c>
    </row>
    <row r="17" spans="1:48" ht="15.75">
      <c r="A17" s="416" t="s">
        <v>386</v>
      </c>
      <c r="B17" s="256">
        <v>5</v>
      </c>
      <c r="C17" s="263" t="s">
        <v>17</v>
      </c>
      <c r="D17" s="256">
        <v>14</v>
      </c>
      <c r="E17" s="453">
        <v>8</v>
      </c>
      <c r="F17" s="250" t="s">
        <v>17</v>
      </c>
      <c r="G17" s="251">
        <v>9</v>
      </c>
      <c r="H17" s="453">
        <v>8</v>
      </c>
      <c r="I17" s="263" t="s">
        <v>17</v>
      </c>
      <c r="J17" s="251">
        <v>7</v>
      </c>
      <c r="K17" s="453">
        <v>6</v>
      </c>
      <c r="L17" s="250" t="s">
        <v>17</v>
      </c>
      <c r="M17" s="251">
        <v>5</v>
      </c>
      <c r="N17" s="453">
        <v>6</v>
      </c>
      <c r="O17" s="692" t="s">
        <v>17</v>
      </c>
      <c r="P17" s="251">
        <v>7</v>
      </c>
      <c r="Q17" s="693"/>
      <c r="R17" s="694"/>
      <c r="S17" s="695"/>
      <c r="T17" s="255">
        <v>9</v>
      </c>
      <c r="U17" s="250" t="s">
        <v>17</v>
      </c>
      <c r="V17" s="250">
        <v>1</v>
      </c>
      <c r="W17" s="249">
        <v>6</v>
      </c>
      <c r="X17" s="250" t="s">
        <v>17</v>
      </c>
      <c r="Y17" s="696">
        <v>3</v>
      </c>
      <c r="Z17" s="250"/>
      <c r="AA17" s="250"/>
      <c r="AB17" s="250"/>
      <c r="AC17" s="255"/>
      <c r="AD17" s="250"/>
      <c r="AE17" s="697"/>
      <c r="AF17" s="249"/>
      <c r="AG17" s="250"/>
      <c r="AH17" s="696"/>
      <c r="AI17" s="255"/>
      <c r="AJ17" s="250"/>
      <c r="AK17" s="697"/>
      <c r="AL17" s="250"/>
      <c r="AM17" s="258">
        <f t="shared" si="4"/>
        <v>7</v>
      </c>
      <c r="AN17" s="259">
        <v>4</v>
      </c>
      <c r="AO17" s="259"/>
      <c r="AP17" s="259">
        <v>3</v>
      </c>
      <c r="AQ17" s="259">
        <f t="shared" si="5"/>
        <v>48</v>
      </c>
      <c r="AR17" s="260" t="s">
        <v>17</v>
      </c>
      <c r="AS17" s="259">
        <f t="shared" si="6"/>
        <v>46</v>
      </c>
      <c r="AT17" s="261">
        <f t="shared" si="7"/>
        <v>8</v>
      </c>
      <c r="AU17" s="259"/>
      <c r="AV17" s="243">
        <v>1</v>
      </c>
    </row>
    <row r="18" spans="1:48" ht="15.75">
      <c r="A18" s="703" t="s">
        <v>309</v>
      </c>
      <c r="B18" s="704">
        <v>8</v>
      </c>
      <c r="C18" s="273" t="s">
        <v>17</v>
      </c>
      <c r="D18" s="665">
        <v>12</v>
      </c>
      <c r="E18" s="666">
        <v>8</v>
      </c>
      <c r="F18" s="273" t="s">
        <v>17</v>
      </c>
      <c r="G18" s="669">
        <v>6</v>
      </c>
      <c r="H18" s="670"/>
      <c r="I18" s="584"/>
      <c r="J18" s="671"/>
      <c r="K18" s="666">
        <v>8</v>
      </c>
      <c r="L18" s="273" t="s">
        <v>17</v>
      </c>
      <c r="M18" s="669">
        <v>6</v>
      </c>
      <c r="N18" s="666">
        <v>3</v>
      </c>
      <c r="O18" s="273" t="s">
        <v>17</v>
      </c>
      <c r="P18" s="669">
        <v>5</v>
      </c>
      <c r="Q18" s="666">
        <v>7</v>
      </c>
      <c r="R18" s="273" t="s">
        <v>17</v>
      </c>
      <c r="S18" s="669">
        <v>8</v>
      </c>
      <c r="T18" s="672">
        <v>9</v>
      </c>
      <c r="U18" s="273" t="s">
        <v>17</v>
      </c>
      <c r="V18" s="665">
        <v>4</v>
      </c>
      <c r="W18" s="666">
        <v>3</v>
      </c>
      <c r="X18" s="273" t="s">
        <v>17</v>
      </c>
      <c r="Y18" s="669">
        <v>7</v>
      </c>
      <c r="Z18" s="273"/>
      <c r="AA18" s="273"/>
      <c r="AB18" s="665"/>
      <c r="AC18" s="672"/>
      <c r="AD18" s="273"/>
      <c r="AE18" s="673"/>
      <c r="AF18" s="666"/>
      <c r="AG18" s="273"/>
      <c r="AH18" s="669"/>
      <c r="AI18" s="672"/>
      <c r="AJ18" s="273"/>
      <c r="AK18" s="673"/>
      <c r="AL18" s="665"/>
      <c r="AM18" s="258">
        <f t="shared" si="4"/>
        <v>7</v>
      </c>
      <c r="AN18" s="271">
        <v>3</v>
      </c>
      <c r="AO18" s="271"/>
      <c r="AP18" s="271">
        <v>4</v>
      </c>
      <c r="AQ18" s="259">
        <f t="shared" si="5"/>
        <v>46</v>
      </c>
      <c r="AR18" s="260" t="s">
        <v>17</v>
      </c>
      <c r="AS18" s="259">
        <f t="shared" si="6"/>
        <v>48</v>
      </c>
      <c r="AT18" s="261">
        <f t="shared" si="7"/>
        <v>6</v>
      </c>
      <c r="AU18" s="271"/>
      <c r="AV18" s="243">
        <v>2</v>
      </c>
    </row>
    <row r="19" spans="1:48" ht="15.75">
      <c r="A19" s="703" t="s">
        <v>526</v>
      </c>
      <c r="B19" s="286">
        <v>5</v>
      </c>
      <c r="C19" s="263" t="s">
        <v>17</v>
      </c>
      <c r="D19" s="287">
        <v>12</v>
      </c>
      <c r="E19" s="657"/>
      <c r="F19" s="691"/>
      <c r="G19" s="658"/>
      <c r="H19" s="295">
        <v>6</v>
      </c>
      <c r="I19" s="263" t="s">
        <v>17</v>
      </c>
      <c r="J19" s="290">
        <v>8</v>
      </c>
      <c r="K19" s="295">
        <v>8</v>
      </c>
      <c r="L19" s="289" t="s">
        <v>17</v>
      </c>
      <c r="M19" s="290">
        <v>6</v>
      </c>
      <c r="N19" s="295">
        <v>6</v>
      </c>
      <c r="O19" s="263" t="s">
        <v>17</v>
      </c>
      <c r="P19" s="290">
        <v>7</v>
      </c>
      <c r="Q19" s="295">
        <v>9</v>
      </c>
      <c r="R19" s="289" t="s">
        <v>17</v>
      </c>
      <c r="S19" s="290">
        <v>8</v>
      </c>
      <c r="T19" s="294">
        <v>21</v>
      </c>
      <c r="U19" s="289" t="s">
        <v>17</v>
      </c>
      <c r="V19" s="287">
        <v>5</v>
      </c>
      <c r="W19" s="295">
        <v>0</v>
      </c>
      <c r="X19" s="289" t="s">
        <v>17</v>
      </c>
      <c r="Y19" s="290">
        <v>8</v>
      </c>
      <c r="Z19" s="289"/>
      <c r="AA19" s="289"/>
      <c r="AB19" s="287"/>
      <c r="AC19" s="294"/>
      <c r="AD19" s="289"/>
      <c r="AE19" s="659"/>
      <c r="AF19" s="295"/>
      <c r="AG19" s="289"/>
      <c r="AH19" s="290"/>
      <c r="AI19" s="294"/>
      <c r="AJ19" s="289"/>
      <c r="AK19" s="659"/>
      <c r="AL19" s="287"/>
      <c r="AM19" s="258">
        <f t="shared" si="4"/>
        <v>7</v>
      </c>
      <c r="AN19" s="283">
        <v>3</v>
      </c>
      <c r="AO19" s="283"/>
      <c r="AP19" s="283">
        <v>4</v>
      </c>
      <c r="AQ19" s="259">
        <f t="shared" si="5"/>
        <v>55</v>
      </c>
      <c r="AR19" s="260" t="s">
        <v>17</v>
      </c>
      <c r="AS19" s="259">
        <f t="shared" si="6"/>
        <v>54</v>
      </c>
      <c r="AT19" s="261">
        <f t="shared" si="7"/>
        <v>6</v>
      </c>
      <c r="AU19" s="283"/>
      <c r="AV19" s="243">
        <v>2</v>
      </c>
    </row>
    <row r="20" spans="1:48" ht="15.75">
      <c r="A20" s="703" t="s">
        <v>527</v>
      </c>
      <c r="B20" s="702">
        <v>6</v>
      </c>
      <c r="C20" s="263" t="s">
        <v>17</v>
      </c>
      <c r="D20" s="309">
        <v>18</v>
      </c>
      <c r="E20" s="300">
        <v>6</v>
      </c>
      <c r="F20" s="299" t="s">
        <v>17</v>
      </c>
      <c r="G20" s="310">
        <v>8</v>
      </c>
      <c r="H20" s="300">
        <v>6</v>
      </c>
      <c r="I20" s="263" t="s">
        <v>17</v>
      </c>
      <c r="J20" s="310">
        <v>8</v>
      </c>
      <c r="K20" s="596"/>
      <c r="L20" s="597"/>
      <c r="M20" s="598"/>
      <c r="N20" s="300">
        <v>2</v>
      </c>
      <c r="O20" s="263" t="s">
        <v>17</v>
      </c>
      <c r="P20" s="310">
        <v>13</v>
      </c>
      <c r="Q20" s="300">
        <v>5</v>
      </c>
      <c r="R20" s="299" t="s">
        <v>17</v>
      </c>
      <c r="S20" s="310">
        <v>6</v>
      </c>
      <c r="T20" s="298">
        <v>6</v>
      </c>
      <c r="U20" s="299" t="s">
        <v>17</v>
      </c>
      <c r="V20" s="309">
        <v>2</v>
      </c>
      <c r="W20" s="300">
        <v>4</v>
      </c>
      <c r="X20" s="299" t="s">
        <v>17</v>
      </c>
      <c r="Y20" s="310">
        <v>5</v>
      </c>
      <c r="Z20" s="299"/>
      <c r="AA20" s="299"/>
      <c r="AB20" s="309"/>
      <c r="AC20" s="298"/>
      <c r="AD20" s="299"/>
      <c r="AE20" s="599"/>
      <c r="AF20" s="300"/>
      <c r="AG20" s="299"/>
      <c r="AH20" s="310"/>
      <c r="AI20" s="298"/>
      <c r="AJ20" s="299"/>
      <c r="AK20" s="599"/>
      <c r="AL20" s="309"/>
      <c r="AM20" s="258">
        <f t="shared" si="4"/>
        <v>7</v>
      </c>
      <c r="AN20" s="305">
        <v>1</v>
      </c>
      <c r="AO20" s="305"/>
      <c r="AP20" s="305">
        <v>6</v>
      </c>
      <c r="AQ20" s="259">
        <f t="shared" si="5"/>
        <v>35</v>
      </c>
      <c r="AR20" s="260" t="s">
        <v>17</v>
      </c>
      <c r="AS20" s="259">
        <f t="shared" si="6"/>
        <v>60</v>
      </c>
      <c r="AT20" s="261">
        <f t="shared" si="7"/>
        <v>2</v>
      </c>
      <c r="AU20" s="305"/>
      <c r="AV20" s="243">
        <v>2</v>
      </c>
    </row>
    <row r="21" spans="1:48" ht="15.75">
      <c r="A21" s="703" t="s">
        <v>413</v>
      </c>
      <c r="B21" s="298">
        <v>5</v>
      </c>
      <c r="C21" s="263" t="s">
        <v>17</v>
      </c>
      <c r="D21" s="299">
        <v>16</v>
      </c>
      <c r="E21" s="300">
        <v>5</v>
      </c>
      <c r="F21" s="299" t="s">
        <v>17</v>
      </c>
      <c r="G21" s="301">
        <v>21</v>
      </c>
      <c r="H21" s="300">
        <v>4</v>
      </c>
      <c r="I21" s="263" t="s">
        <v>17</v>
      </c>
      <c r="J21" s="301">
        <v>9</v>
      </c>
      <c r="K21" s="300">
        <v>2</v>
      </c>
      <c r="L21" s="299" t="s">
        <v>17</v>
      </c>
      <c r="M21" s="301">
        <v>6</v>
      </c>
      <c r="N21" s="300">
        <v>8</v>
      </c>
      <c r="O21" s="263" t="s">
        <v>17</v>
      </c>
      <c r="P21" s="301">
        <v>12</v>
      </c>
      <c r="Q21" s="300">
        <v>1</v>
      </c>
      <c r="R21" s="299" t="s">
        <v>17</v>
      </c>
      <c r="S21" s="301">
        <v>9</v>
      </c>
      <c r="T21" s="302"/>
      <c r="U21" s="303"/>
      <c r="V21" s="303"/>
      <c r="W21" s="300">
        <v>4</v>
      </c>
      <c r="X21" s="299" t="s">
        <v>17</v>
      </c>
      <c r="Y21" s="301">
        <v>4</v>
      </c>
      <c r="Z21" s="299"/>
      <c r="AA21" s="299"/>
      <c r="AB21" s="299"/>
      <c r="AC21" s="298"/>
      <c r="AD21" s="299"/>
      <c r="AE21" s="304"/>
      <c r="AF21" s="300"/>
      <c r="AG21" s="299"/>
      <c r="AH21" s="301"/>
      <c r="AI21" s="298"/>
      <c r="AJ21" s="299"/>
      <c r="AK21" s="304"/>
      <c r="AL21" s="299"/>
      <c r="AM21" s="258">
        <f t="shared" si="4"/>
        <v>7</v>
      </c>
      <c r="AN21" s="305"/>
      <c r="AO21" s="305">
        <v>1</v>
      </c>
      <c r="AP21" s="305">
        <v>6</v>
      </c>
      <c r="AQ21" s="259">
        <f t="shared" si="5"/>
        <v>29</v>
      </c>
      <c r="AR21" s="260" t="s">
        <v>17</v>
      </c>
      <c r="AS21" s="259">
        <f t="shared" si="6"/>
        <v>77</v>
      </c>
      <c r="AT21" s="261">
        <f t="shared" si="7"/>
        <v>1</v>
      </c>
      <c r="AU21" s="305"/>
      <c r="AV21" s="243">
        <v>2</v>
      </c>
    </row>
    <row r="22" spans="43:46" ht="15.75">
      <c r="AQ22" s="311">
        <f>SUM(AQ14:AQ21)</f>
        <v>408</v>
      </c>
      <c r="AS22" s="311">
        <f>SUM(AS14:AS21)</f>
        <v>408</v>
      </c>
      <c r="AT22" s="311">
        <f>SUM(AT14:AT21)</f>
        <v>56</v>
      </c>
    </row>
    <row r="23" ht="60.75" customHeight="1"/>
    <row r="24" ht="21" customHeight="1"/>
    <row r="27" spans="1:47" ht="67.5">
      <c r="A27" s="415" t="s">
        <v>545</v>
      </c>
      <c r="B27" s="860"/>
      <c r="C27" s="861"/>
      <c r="D27" s="862"/>
      <c r="E27" s="863"/>
      <c r="F27" s="864"/>
      <c r="G27" s="865"/>
      <c r="H27" s="866"/>
      <c r="I27" s="867"/>
      <c r="J27" s="868"/>
      <c r="K27" s="863"/>
      <c r="L27" s="864"/>
      <c r="M27" s="865"/>
      <c r="N27" s="866"/>
      <c r="O27" s="867"/>
      <c r="P27" s="868"/>
      <c r="Q27" s="863"/>
      <c r="R27" s="864"/>
      <c r="S27" s="865"/>
      <c r="T27" s="873"/>
      <c r="U27" s="874"/>
      <c r="V27" s="875"/>
      <c r="W27" s="863"/>
      <c r="X27" s="864"/>
      <c r="Y27" s="865"/>
      <c r="Z27" s="876"/>
      <c r="AA27" s="874"/>
      <c r="AB27" s="857"/>
      <c r="AC27" s="876"/>
      <c r="AD27" s="874"/>
      <c r="AE27" s="857"/>
      <c r="AF27" s="858"/>
      <c r="AG27" s="864"/>
      <c r="AH27" s="865"/>
      <c r="AI27" s="873"/>
      <c r="AJ27" s="874"/>
      <c r="AK27" s="857"/>
      <c r="AL27" s="244"/>
      <c r="AM27" s="245" t="s">
        <v>420</v>
      </c>
      <c r="AN27" s="245" t="s">
        <v>421</v>
      </c>
      <c r="AO27" s="245" t="s">
        <v>422</v>
      </c>
      <c r="AP27" s="245" t="s">
        <v>423</v>
      </c>
      <c r="AQ27" s="876" t="s">
        <v>424</v>
      </c>
      <c r="AR27" s="874"/>
      <c r="AS27" s="857"/>
      <c r="AT27" s="245" t="s">
        <v>425</v>
      </c>
      <c r="AU27" s="245" t="s">
        <v>426</v>
      </c>
    </row>
    <row r="28" spans="1:47" ht="15.75">
      <c r="A28" s="819" t="s">
        <v>417</v>
      </c>
      <c r="B28" s="248"/>
      <c r="C28" s="247"/>
      <c r="D28" s="248"/>
      <c r="E28" s="249">
        <v>8</v>
      </c>
      <c r="F28" s="250" t="s">
        <v>17</v>
      </c>
      <c r="G28" s="251">
        <v>4</v>
      </c>
      <c r="H28" s="252">
        <v>11</v>
      </c>
      <c r="I28" s="253" t="s">
        <v>17</v>
      </c>
      <c r="J28" s="254">
        <v>4</v>
      </c>
      <c r="K28" s="249">
        <v>9</v>
      </c>
      <c r="L28" s="250" t="s">
        <v>17</v>
      </c>
      <c r="M28" s="251">
        <v>7</v>
      </c>
      <c r="N28" s="252">
        <v>12</v>
      </c>
      <c r="O28" s="253" t="s">
        <v>17</v>
      </c>
      <c r="P28" s="254">
        <v>6</v>
      </c>
      <c r="Q28" s="249">
        <v>15</v>
      </c>
      <c r="R28" s="250" t="s">
        <v>17</v>
      </c>
      <c r="S28" s="251">
        <v>10</v>
      </c>
      <c r="T28" s="255">
        <v>28</v>
      </c>
      <c r="U28" s="250" t="s">
        <v>17</v>
      </c>
      <c r="V28" s="256">
        <v>16</v>
      </c>
      <c r="W28" s="249">
        <v>21</v>
      </c>
      <c r="X28" s="250" t="s">
        <v>17</v>
      </c>
      <c r="Y28" s="251">
        <v>5</v>
      </c>
      <c r="Z28" s="250"/>
      <c r="AA28" s="250"/>
      <c r="AB28" s="256"/>
      <c r="AC28" s="255"/>
      <c r="AD28" s="250"/>
      <c r="AE28" s="257"/>
      <c r="AF28" s="249"/>
      <c r="AG28" s="250"/>
      <c r="AH28" s="251"/>
      <c r="AI28" s="255"/>
      <c r="AJ28" s="250"/>
      <c r="AK28" s="257"/>
      <c r="AL28" s="256"/>
      <c r="AM28" s="258">
        <f aca="true" t="shared" si="8" ref="AM28:AM35">SUM(AN28:AP28)</f>
        <v>7</v>
      </c>
      <c r="AN28" s="259">
        <v>7</v>
      </c>
      <c r="AO28" s="259"/>
      <c r="AP28" s="259"/>
      <c r="AQ28" s="259">
        <f aca="true" t="shared" si="9" ref="AQ28:AQ35">SUM(B28+E28+H28+K28+N28+Q28+T28+W28)</f>
        <v>104</v>
      </c>
      <c r="AR28" s="260" t="s">
        <v>17</v>
      </c>
      <c r="AS28" s="259">
        <f aca="true" t="shared" si="10" ref="AS28:AS35">SUM(D28+G28+J28+M28+P28+S28+V28+Y28)</f>
        <v>52</v>
      </c>
      <c r="AT28" s="261">
        <f aca="true" t="shared" si="11" ref="AT28:AT35">2*AN28+AO28</f>
        <v>14</v>
      </c>
      <c r="AU28" s="259">
        <v>1</v>
      </c>
    </row>
    <row r="29" spans="1:47" ht="15.75">
      <c r="A29" s="819" t="s">
        <v>419</v>
      </c>
      <c r="B29" s="264">
        <v>4</v>
      </c>
      <c r="C29" s="263" t="s">
        <v>17</v>
      </c>
      <c r="D29" s="264">
        <v>8</v>
      </c>
      <c r="E29" s="265"/>
      <c r="F29" s="247"/>
      <c r="G29" s="266"/>
      <c r="H29" s="267">
        <v>5</v>
      </c>
      <c r="I29" s="263" t="s">
        <v>17</v>
      </c>
      <c r="J29" s="268">
        <v>0</v>
      </c>
      <c r="K29" s="267">
        <v>5</v>
      </c>
      <c r="L29" s="263" t="s">
        <v>17</v>
      </c>
      <c r="M29" s="268">
        <v>0</v>
      </c>
      <c r="N29" s="267">
        <v>9</v>
      </c>
      <c r="O29" s="263" t="s">
        <v>17</v>
      </c>
      <c r="P29" s="268">
        <v>3</v>
      </c>
      <c r="Q29" s="267">
        <v>14</v>
      </c>
      <c r="R29" s="263" t="s">
        <v>17</v>
      </c>
      <c r="S29" s="268">
        <v>6</v>
      </c>
      <c r="T29" s="269">
        <v>12</v>
      </c>
      <c r="U29" s="263" t="s">
        <v>17</v>
      </c>
      <c r="V29" s="264">
        <v>4</v>
      </c>
      <c r="W29" s="267">
        <v>9</v>
      </c>
      <c r="X29" s="263" t="s">
        <v>17</v>
      </c>
      <c r="Y29" s="268">
        <v>4</v>
      </c>
      <c r="Z29" s="263"/>
      <c r="AA29" s="263"/>
      <c r="AB29" s="264"/>
      <c r="AC29" s="269"/>
      <c r="AD29" s="263"/>
      <c r="AE29" s="270"/>
      <c r="AF29" s="267"/>
      <c r="AG29" s="263"/>
      <c r="AH29" s="268"/>
      <c r="AI29" s="269"/>
      <c r="AJ29" s="263"/>
      <c r="AK29" s="270"/>
      <c r="AL29" s="264"/>
      <c r="AM29" s="258">
        <f t="shared" si="8"/>
        <v>7</v>
      </c>
      <c r="AN29" s="271">
        <v>6</v>
      </c>
      <c r="AO29" s="271"/>
      <c r="AP29" s="271">
        <v>1</v>
      </c>
      <c r="AQ29" s="259">
        <f t="shared" si="9"/>
        <v>58</v>
      </c>
      <c r="AR29" s="260" t="s">
        <v>17</v>
      </c>
      <c r="AS29" s="259">
        <f t="shared" si="10"/>
        <v>25</v>
      </c>
      <c r="AT29" s="261">
        <f t="shared" si="11"/>
        <v>12</v>
      </c>
      <c r="AU29" s="271">
        <v>2</v>
      </c>
    </row>
    <row r="30" spans="1:47" ht="15.75">
      <c r="A30" s="819" t="s">
        <v>418</v>
      </c>
      <c r="B30" s="274">
        <v>4</v>
      </c>
      <c r="C30" s="273" t="s">
        <v>17</v>
      </c>
      <c r="D30" s="274">
        <v>11</v>
      </c>
      <c r="E30" s="275">
        <v>0</v>
      </c>
      <c r="F30" s="276" t="s">
        <v>17</v>
      </c>
      <c r="G30" s="277">
        <v>5</v>
      </c>
      <c r="H30" s="278"/>
      <c r="I30" s="279"/>
      <c r="J30" s="280"/>
      <c r="K30" s="275">
        <v>10</v>
      </c>
      <c r="L30" s="276" t="s">
        <v>17</v>
      </c>
      <c r="M30" s="277">
        <v>2</v>
      </c>
      <c r="N30" s="275">
        <v>6</v>
      </c>
      <c r="O30" s="273" t="s">
        <v>17</v>
      </c>
      <c r="P30" s="277">
        <v>6</v>
      </c>
      <c r="Q30" s="275">
        <v>11</v>
      </c>
      <c r="R30" s="276" t="s">
        <v>17</v>
      </c>
      <c r="S30" s="277">
        <v>4</v>
      </c>
      <c r="T30" s="281">
        <v>7</v>
      </c>
      <c r="U30" s="276" t="s">
        <v>17</v>
      </c>
      <c r="V30" s="274">
        <v>3</v>
      </c>
      <c r="W30" s="275">
        <v>7</v>
      </c>
      <c r="X30" s="276" t="s">
        <v>17</v>
      </c>
      <c r="Y30" s="277">
        <v>1</v>
      </c>
      <c r="Z30" s="276"/>
      <c r="AA30" s="276"/>
      <c r="AB30" s="274"/>
      <c r="AC30" s="281"/>
      <c r="AD30" s="276"/>
      <c r="AE30" s="282"/>
      <c r="AF30" s="275"/>
      <c r="AG30" s="276"/>
      <c r="AH30" s="277"/>
      <c r="AI30" s="281"/>
      <c r="AJ30" s="276"/>
      <c r="AK30" s="282"/>
      <c r="AL30" s="274"/>
      <c r="AM30" s="258">
        <f t="shared" si="8"/>
        <v>7</v>
      </c>
      <c r="AN30" s="283">
        <v>4</v>
      </c>
      <c r="AO30" s="283">
        <v>1</v>
      </c>
      <c r="AP30" s="283">
        <v>2</v>
      </c>
      <c r="AQ30" s="259">
        <f t="shared" si="9"/>
        <v>45</v>
      </c>
      <c r="AR30" s="260" t="s">
        <v>17</v>
      </c>
      <c r="AS30" s="259">
        <f t="shared" si="10"/>
        <v>32</v>
      </c>
      <c r="AT30" s="261">
        <f t="shared" si="11"/>
        <v>9</v>
      </c>
      <c r="AU30" s="283">
        <v>3</v>
      </c>
    </row>
    <row r="31" spans="1:47" ht="15.75">
      <c r="A31" s="819" t="s">
        <v>197</v>
      </c>
      <c r="B31" s="256">
        <v>6</v>
      </c>
      <c r="C31" s="263" t="s">
        <v>17</v>
      </c>
      <c r="D31" s="256">
        <v>12</v>
      </c>
      <c r="E31" s="249">
        <v>3</v>
      </c>
      <c r="F31" s="250" t="s">
        <v>17</v>
      </c>
      <c r="G31" s="251">
        <v>9</v>
      </c>
      <c r="H31" s="249">
        <v>6</v>
      </c>
      <c r="I31" s="263" t="s">
        <v>17</v>
      </c>
      <c r="J31" s="251">
        <v>6</v>
      </c>
      <c r="K31" s="249">
        <v>7</v>
      </c>
      <c r="L31" s="250" t="s">
        <v>17</v>
      </c>
      <c r="M31" s="251">
        <v>3</v>
      </c>
      <c r="N31" s="284"/>
      <c r="O31" s="710"/>
      <c r="P31" s="285"/>
      <c r="Q31" s="249">
        <v>4</v>
      </c>
      <c r="R31" s="250" t="s">
        <v>17</v>
      </c>
      <c r="S31" s="251">
        <v>12</v>
      </c>
      <c r="T31" s="255">
        <v>11</v>
      </c>
      <c r="U31" s="250" t="s">
        <v>17</v>
      </c>
      <c r="V31" s="256">
        <v>0</v>
      </c>
      <c r="W31" s="249">
        <v>9</v>
      </c>
      <c r="X31" s="250" t="s">
        <v>17</v>
      </c>
      <c r="Y31" s="251">
        <v>2</v>
      </c>
      <c r="Z31" s="250"/>
      <c r="AA31" s="250"/>
      <c r="AB31" s="256"/>
      <c r="AC31" s="255"/>
      <c r="AD31" s="250"/>
      <c r="AE31" s="257"/>
      <c r="AF31" s="249"/>
      <c r="AG31" s="250"/>
      <c r="AH31" s="251"/>
      <c r="AI31" s="255"/>
      <c r="AJ31" s="250"/>
      <c r="AK31" s="257"/>
      <c r="AL31" s="256"/>
      <c r="AM31" s="258">
        <f t="shared" si="8"/>
        <v>7</v>
      </c>
      <c r="AN31" s="259">
        <v>3</v>
      </c>
      <c r="AO31" s="259">
        <v>1</v>
      </c>
      <c r="AP31" s="259">
        <v>3</v>
      </c>
      <c r="AQ31" s="259">
        <f t="shared" si="9"/>
        <v>46</v>
      </c>
      <c r="AR31" s="260" t="s">
        <v>17</v>
      </c>
      <c r="AS31" s="259">
        <f t="shared" si="10"/>
        <v>44</v>
      </c>
      <c r="AT31" s="261">
        <f t="shared" si="11"/>
        <v>7</v>
      </c>
      <c r="AU31" s="259">
        <v>4</v>
      </c>
    </row>
    <row r="32" spans="1:47" ht="15.75">
      <c r="A32" s="820" t="s">
        <v>412</v>
      </c>
      <c r="B32" s="264">
        <v>10</v>
      </c>
      <c r="C32" s="263" t="s">
        <v>17</v>
      </c>
      <c r="D32" s="264">
        <v>15</v>
      </c>
      <c r="E32" s="751">
        <v>6</v>
      </c>
      <c r="F32" s="263" t="s">
        <v>17</v>
      </c>
      <c r="G32" s="268">
        <v>14</v>
      </c>
      <c r="H32" s="751">
        <v>4</v>
      </c>
      <c r="I32" s="263" t="s">
        <v>17</v>
      </c>
      <c r="J32" s="268">
        <v>11</v>
      </c>
      <c r="K32" s="751">
        <v>4</v>
      </c>
      <c r="L32" s="263" t="s">
        <v>17</v>
      </c>
      <c r="M32" s="268">
        <v>5</v>
      </c>
      <c r="N32" s="751">
        <v>12</v>
      </c>
      <c r="O32" s="264" t="s">
        <v>17</v>
      </c>
      <c r="P32" s="268">
        <v>4</v>
      </c>
      <c r="Q32" s="795"/>
      <c r="R32" s="796"/>
      <c r="S32" s="797"/>
      <c r="T32" s="269">
        <v>7</v>
      </c>
      <c r="U32" s="263" t="s">
        <v>17</v>
      </c>
      <c r="V32" s="263">
        <v>3</v>
      </c>
      <c r="W32" s="267">
        <v>8</v>
      </c>
      <c r="X32" s="263" t="s">
        <v>17</v>
      </c>
      <c r="Y32" s="749">
        <v>4</v>
      </c>
      <c r="Z32" s="263"/>
      <c r="AA32" s="263"/>
      <c r="AB32" s="263"/>
      <c r="AC32" s="269"/>
      <c r="AD32" s="263"/>
      <c r="AE32" s="750"/>
      <c r="AF32" s="267"/>
      <c r="AG32" s="263"/>
      <c r="AH32" s="749"/>
      <c r="AI32" s="269"/>
      <c r="AJ32" s="263"/>
      <c r="AK32" s="750"/>
      <c r="AL32" s="263"/>
      <c r="AM32" s="258">
        <f t="shared" si="8"/>
        <v>7</v>
      </c>
      <c r="AN32" s="271">
        <v>3</v>
      </c>
      <c r="AO32" s="271"/>
      <c r="AP32" s="271">
        <v>4</v>
      </c>
      <c r="AQ32" s="259">
        <f t="shared" si="9"/>
        <v>51</v>
      </c>
      <c r="AR32" s="260" t="s">
        <v>17</v>
      </c>
      <c r="AS32" s="259">
        <f t="shared" si="10"/>
        <v>56</v>
      </c>
      <c r="AT32" s="261">
        <f t="shared" si="11"/>
        <v>6</v>
      </c>
      <c r="AU32" s="271">
        <v>5</v>
      </c>
    </row>
    <row r="33" spans="1:47" ht="15.75">
      <c r="A33" s="820" t="s">
        <v>497</v>
      </c>
      <c r="B33" s="287">
        <v>7</v>
      </c>
      <c r="C33" s="263" t="s">
        <v>17</v>
      </c>
      <c r="D33" s="287">
        <v>9</v>
      </c>
      <c r="E33" s="295">
        <v>0</v>
      </c>
      <c r="F33" s="289" t="s">
        <v>17</v>
      </c>
      <c r="G33" s="290">
        <v>5</v>
      </c>
      <c r="H33" s="295">
        <v>2</v>
      </c>
      <c r="I33" s="263" t="s">
        <v>17</v>
      </c>
      <c r="J33" s="290">
        <v>10</v>
      </c>
      <c r="K33" s="657"/>
      <c r="L33" s="691"/>
      <c r="M33" s="658"/>
      <c r="N33" s="295">
        <v>3</v>
      </c>
      <c r="O33" s="263" t="s">
        <v>17</v>
      </c>
      <c r="P33" s="290">
        <v>7</v>
      </c>
      <c r="Q33" s="295">
        <v>5</v>
      </c>
      <c r="R33" s="289" t="s">
        <v>17</v>
      </c>
      <c r="S33" s="290">
        <v>4</v>
      </c>
      <c r="T33" s="294">
        <v>7</v>
      </c>
      <c r="U33" s="289" t="s">
        <v>17</v>
      </c>
      <c r="V33" s="287">
        <v>6</v>
      </c>
      <c r="W33" s="295">
        <v>0</v>
      </c>
      <c r="X33" s="289" t="s">
        <v>17</v>
      </c>
      <c r="Y33" s="290">
        <v>5</v>
      </c>
      <c r="Z33" s="289"/>
      <c r="AA33" s="289"/>
      <c r="AB33" s="287"/>
      <c r="AC33" s="294"/>
      <c r="AD33" s="289"/>
      <c r="AE33" s="659"/>
      <c r="AF33" s="295"/>
      <c r="AG33" s="289"/>
      <c r="AH33" s="290"/>
      <c r="AI33" s="294"/>
      <c r="AJ33" s="289"/>
      <c r="AK33" s="659"/>
      <c r="AL33" s="287"/>
      <c r="AM33" s="258">
        <f t="shared" si="8"/>
        <v>7</v>
      </c>
      <c r="AN33" s="283">
        <v>2</v>
      </c>
      <c r="AO33" s="283"/>
      <c r="AP33" s="283">
        <v>5</v>
      </c>
      <c r="AQ33" s="259">
        <f t="shared" si="9"/>
        <v>24</v>
      </c>
      <c r="AR33" s="260" t="s">
        <v>17</v>
      </c>
      <c r="AS33" s="259">
        <f t="shared" si="10"/>
        <v>46</v>
      </c>
      <c r="AT33" s="261">
        <f t="shared" si="11"/>
        <v>4</v>
      </c>
      <c r="AU33" s="283">
        <v>6</v>
      </c>
    </row>
    <row r="34" spans="1:47" ht="15.75">
      <c r="A34" s="820" t="s">
        <v>415</v>
      </c>
      <c r="B34" s="299">
        <v>5</v>
      </c>
      <c r="C34" s="263" t="s">
        <v>17</v>
      </c>
      <c r="D34" s="299">
        <v>21</v>
      </c>
      <c r="E34" s="300">
        <v>4</v>
      </c>
      <c r="F34" s="299" t="s">
        <v>17</v>
      </c>
      <c r="G34" s="301">
        <v>9</v>
      </c>
      <c r="H34" s="300">
        <v>1</v>
      </c>
      <c r="I34" s="263" t="s">
        <v>17</v>
      </c>
      <c r="J34" s="301">
        <v>7</v>
      </c>
      <c r="K34" s="300">
        <v>5</v>
      </c>
      <c r="L34" s="299" t="s">
        <v>17</v>
      </c>
      <c r="M34" s="301">
        <v>0</v>
      </c>
      <c r="N34" s="300">
        <v>2</v>
      </c>
      <c r="O34" s="263" t="s">
        <v>17</v>
      </c>
      <c r="P34" s="301">
        <v>9</v>
      </c>
      <c r="Q34" s="300">
        <v>4</v>
      </c>
      <c r="R34" s="299" t="s">
        <v>17</v>
      </c>
      <c r="S34" s="301">
        <v>8</v>
      </c>
      <c r="T34" s="298">
        <v>5</v>
      </c>
      <c r="U34" s="299" t="s">
        <v>17</v>
      </c>
      <c r="V34" s="299">
        <v>3</v>
      </c>
      <c r="W34" s="306"/>
      <c r="X34" s="303"/>
      <c r="Y34" s="307"/>
      <c r="Z34" s="299"/>
      <c r="AA34" s="299"/>
      <c r="AB34" s="299"/>
      <c r="AC34" s="298"/>
      <c r="AD34" s="299"/>
      <c r="AE34" s="304"/>
      <c r="AF34" s="308"/>
      <c r="AG34" s="309"/>
      <c r="AH34" s="310"/>
      <c r="AI34" s="298"/>
      <c r="AJ34" s="299"/>
      <c r="AK34" s="304"/>
      <c r="AL34" s="299"/>
      <c r="AM34" s="258">
        <f t="shared" si="8"/>
        <v>7</v>
      </c>
      <c r="AN34" s="305">
        <v>2</v>
      </c>
      <c r="AO34" s="305"/>
      <c r="AP34" s="305">
        <v>5</v>
      </c>
      <c r="AQ34" s="259">
        <f t="shared" si="9"/>
        <v>26</v>
      </c>
      <c r="AR34" s="260" t="s">
        <v>17</v>
      </c>
      <c r="AS34" s="259">
        <f t="shared" si="10"/>
        <v>57</v>
      </c>
      <c r="AT34" s="261">
        <f t="shared" si="11"/>
        <v>4</v>
      </c>
      <c r="AU34" s="305">
        <v>7</v>
      </c>
    </row>
    <row r="35" spans="1:47" ht="15.75">
      <c r="A35" s="821" t="s">
        <v>386</v>
      </c>
      <c r="B35" s="299">
        <v>16</v>
      </c>
      <c r="C35" s="263" t="s">
        <v>17</v>
      </c>
      <c r="D35" s="299">
        <v>28</v>
      </c>
      <c r="E35" s="300">
        <v>4</v>
      </c>
      <c r="F35" s="299" t="s">
        <v>17</v>
      </c>
      <c r="G35" s="301">
        <v>12</v>
      </c>
      <c r="H35" s="300">
        <v>3</v>
      </c>
      <c r="I35" s="263" t="s">
        <v>17</v>
      </c>
      <c r="J35" s="301">
        <v>7</v>
      </c>
      <c r="K35" s="300">
        <v>6</v>
      </c>
      <c r="L35" s="299" t="s">
        <v>17</v>
      </c>
      <c r="M35" s="301">
        <v>7</v>
      </c>
      <c r="N35" s="300">
        <v>0</v>
      </c>
      <c r="O35" s="263" t="s">
        <v>17</v>
      </c>
      <c r="P35" s="301">
        <v>11</v>
      </c>
      <c r="Q35" s="300">
        <v>3</v>
      </c>
      <c r="R35" s="299" t="s">
        <v>17</v>
      </c>
      <c r="S35" s="301">
        <v>7</v>
      </c>
      <c r="T35" s="302"/>
      <c r="U35" s="303"/>
      <c r="V35" s="303"/>
      <c r="W35" s="300">
        <v>3</v>
      </c>
      <c r="X35" s="299" t="s">
        <v>17</v>
      </c>
      <c r="Y35" s="301">
        <v>5</v>
      </c>
      <c r="Z35" s="299"/>
      <c r="AA35" s="299"/>
      <c r="AB35" s="299"/>
      <c r="AC35" s="298"/>
      <c r="AD35" s="299"/>
      <c r="AE35" s="304"/>
      <c r="AF35" s="300"/>
      <c r="AG35" s="299"/>
      <c r="AH35" s="301"/>
      <c r="AI35" s="298"/>
      <c r="AJ35" s="299"/>
      <c r="AK35" s="304"/>
      <c r="AL35" s="299"/>
      <c r="AM35" s="258">
        <f t="shared" si="8"/>
        <v>7</v>
      </c>
      <c r="AN35" s="305"/>
      <c r="AO35" s="305"/>
      <c r="AP35" s="305">
        <v>7</v>
      </c>
      <c r="AQ35" s="259">
        <f t="shared" si="9"/>
        <v>35</v>
      </c>
      <c r="AR35" s="260" t="s">
        <v>17</v>
      </c>
      <c r="AS35" s="259">
        <f t="shared" si="10"/>
        <v>77</v>
      </c>
      <c r="AT35" s="261">
        <f t="shared" si="11"/>
        <v>0</v>
      </c>
      <c r="AU35" s="305">
        <v>8</v>
      </c>
    </row>
    <row r="36" spans="43:46" ht="15.75">
      <c r="AQ36" s="311">
        <f>SUM(AQ28:AQ35)</f>
        <v>389</v>
      </c>
      <c r="AS36" s="311">
        <f>SUM(AS28:AS35)</f>
        <v>389</v>
      </c>
      <c r="AT36" s="311">
        <f>SUM(AT28:AT35)</f>
        <v>56</v>
      </c>
    </row>
    <row r="38" spans="1:47" ht="41.25" customHeight="1">
      <c r="A38" s="698" t="s">
        <v>546</v>
      </c>
      <c r="B38" s="869" t="s">
        <v>767</v>
      </c>
      <c r="C38" s="869"/>
      <c r="D38" s="860"/>
      <c r="E38" s="870" t="s">
        <v>413</v>
      </c>
      <c r="F38" s="871"/>
      <c r="G38" s="872"/>
      <c r="H38" s="843" t="s">
        <v>411</v>
      </c>
      <c r="I38" s="843"/>
      <c r="J38" s="843"/>
      <c r="K38" s="843" t="s">
        <v>372</v>
      </c>
      <c r="L38" s="843"/>
      <c r="M38" s="843"/>
      <c r="N38" s="843" t="s">
        <v>817</v>
      </c>
      <c r="O38" s="843"/>
      <c r="P38" s="843"/>
      <c r="Q38" s="870" t="s">
        <v>416</v>
      </c>
      <c r="R38" s="871"/>
      <c r="S38" s="872"/>
      <c r="T38" s="869" t="s">
        <v>818</v>
      </c>
      <c r="U38" s="869"/>
      <c r="V38" s="860"/>
      <c r="W38" s="870" t="s">
        <v>414</v>
      </c>
      <c r="X38" s="871"/>
      <c r="Y38" s="872"/>
      <c r="Z38" s="876"/>
      <c r="AA38" s="874"/>
      <c r="AB38" s="857"/>
      <c r="AC38" s="876"/>
      <c r="AD38" s="874"/>
      <c r="AE38" s="857"/>
      <c r="AF38" s="858"/>
      <c r="AG38" s="864"/>
      <c r="AH38" s="865"/>
      <c r="AI38" s="873"/>
      <c r="AJ38" s="874"/>
      <c r="AK38" s="857"/>
      <c r="AL38" s="244"/>
      <c r="AM38" s="245" t="s">
        <v>420</v>
      </c>
      <c r="AN38" s="245" t="s">
        <v>421</v>
      </c>
      <c r="AO38" s="245" t="s">
        <v>422</v>
      </c>
      <c r="AP38" s="245" t="s">
        <v>423</v>
      </c>
      <c r="AQ38" s="859" t="s">
        <v>424</v>
      </c>
      <c r="AR38" s="859"/>
      <c r="AS38" s="859"/>
      <c r="AT38" s="245" t="s">
        <v>425</v>
      </c>
      <c r="AU38" s="245" t="s">
        <v>426</v>
      </c>
    </row>
    <row r="39" spans="1:47" ht="15.75">
      <c r="A39" s="820" t="s">
        <v>372</v>
      </c>
      <c r="B39" s="256">
        <v>13</v>
      </c>
      <c r="C39" s="263" t="s">
        <v>17</v>
      </c>
      <c r="D39" s="256">
        <v>3</v>
      </c>
      <c r="E39" s="249">
        <v>9</v>
      </c>
      <c r="F39" s="250" t="s">
        <v>17</v>
      </c>
      <c r="G39" s="251">
        <v>4</v>
      </c>
      <c r="H39" s="252">
        <v>6</v>
      </c>
      <c r="I39" s="253" t="s">
        <v>17</v>
      </c>
      <c r="J39" s="254">
        <v>2</v>
      </c>
      <c r="K39" s="798"/>
      <c r="L39" s="710"/>
      <c r="M39" s="799"/>
      <c r="N39" s="252">
        <v>11</v>
      </c>
      <c r="O39" s="253" t="s">
        <v>17</v>
      </c>
      <c r="P39" s="254">
        <v>6</v>
      </c>
      <c r="Q39" s="249">
        <v>10</v>
      </c>
      <c r="R39" s="250" t="s">
        <v>17</v>
      </c>
      <c r="S39" s="251">
        <v>14</v>
      </c>
      <c r="T39" s="255">
        <v>6</v>
      </c>
      <c r="U39" s="250" t="s">
        <v>17</v>
      </c>
      <c r="V39" s="256">
        <v>5</v>
      </c>
      <c r="W39" s="249">
        <v>8</v>
      </c>
      <c r="X39" s="250" t="s">
        <v>17</v>
      </c>
      <c r="Y39" s="251">
        <v>2</v>
      </c>
      <c r="Z39" s="250"/>
      <c r="AA39" s="250"/>
      <c r="AB39" s="256"/>
      <c r="AC39" s="255"/>
      <c r="AD39" s="250"/>
      <c r="AE39" s="257"/>
      <c r="AF39" s="249"/>
      <c r="AG39" s="250"/>
      <c r="AH39" s="251"/>
      <c r="AI39" s="255"/>
      <c r="AJ39" s="250"/>
      <c r="AK39" s="257"/>
      <c r="AL39" s="256"/>
      <c r="AM39" s="258">
        <f aca="true" t="shared" si="12" ref="AM39:AM46">SUM(AN39:AP39)</f>
        <v>7</v>
      </c>
      <c r="AN39" s="259">
        <v>6</v>
      </c>
      <c r="AO39" s="259"/>
      <c r="AP39" s="259">
        <v>1</v>
      </c>
      <c r="AQ39" s="259">
        <f aca="true" t="shared" si="13" ref="AQ39:AQ46">SUM(B39+E39+H39+K39+N39+Q39+T39+W39)</f>
        <v>63</v>
      </c>
      <c r="AR39" s="260" t="s">
        <v>17</v>
      </c>
      <c r="AS39" s="259">
        <f aca="true" t="shared" si="14" ref="AS39:AS46">SUM(D39+G39+J39+M39+P39+S39+V39+Y39)</f>
        <v>36</v>
      </c>
      <c r="AT39" s="261">
        <f aca="true" t="shared" si="15" ref="AT39:AT46">2*AN39+AO39</f>
        <v>12</v>
      </c>
      <c r="AU39" s="259">
        <v>1</v>
      </c>
    </row>
    <row r="40" spans="1:47" ht="15.75">
      <c r="A40" s="821" t="s">
        <v>414</v>
      </c>
      <c r="B40" s="263">
        <v>11</v>
      </c>
      <c r="C40" s="263" t="s">
        <v>17</v>
      </c>
      <c r="D40" s="263">
        <v>4</v>
      </c>
      <c r="E40" s="267">
        <v>11</v>
      </c>
      <c r="F40" s="263" t="s">
        <v>17</v>
      </c>
      <c r="G40" s="749">
        <v>2</v>
      </c>
      <c r="H40" s="267">
        <v>9</v>
      </c>
      <c r="I40" s="263" t="s">
        <v>17</v>
      </c>
      <c r="J40" s="749">
        <v>4</v>
      </c>
      <c r="K40" s="267">
        <v>2</v>
      </c>
      <c r="L40" s="263" t="s">
        <v>17</v>
      </c>
      <c r="M40" s="749">
        <v>8</v>
      </c>
      <c r="N40" s="267">
        <v>11</v>
      </c>
      <c r="O40" s="263" t="s">
        <v>17</v>
      </c>
      <c r="P40" s="749">
        <v>9</v>
      </c>
      <c r="Q40" s="267">
        <v>17</v>
      </c>
      <c r="R40" s="263" t="s">
        <v>17</v>
      </c>
      <c r="S40" s="749">
        <v>8</v>
      </c>
      <c r="T40" s="269">
        <v>21</v>
      </c>
      <c r="U40" s="263" t="s">
        <v>17</v>
      </c>
      <c r="V40" s="263">
        <v>0</v>
      </c>
      <c r="W40" s="801"/>
      <c r="X40" s="800"/>
      <c r="Y40" s="802"/>
      <c r="Z40" s="263"/>
      <c r="AA40" s="263"/>
      <c r="AB40" s="263"/>
      <c r="AC40" s="269"/>
      <c r="AD40" s="263"/>
      <c r="AE40" s="750"/>
      <c r="AF40" s="751"/>
      <c r="AG40" s="264"/>
      <c r="AH40" s="268"/>
      <c r="AI40" s="269"/>
      <c r="AJ40" s="263"/>
      <c r="AK40" s="750"/>
      <c r="AL40" s="263"/>
      <c r="AM40" s="258">
        <f t="shared" si="12"/>
        <v>7</v>
      </c>
      <c r="AN40" s="271">
        <v>6</v>
      </c>
      <c r="AO40" s="271"/>
      <c r="AP40" s="271">
        <v>1</v>
      </c>
      <c r="AQ40" s="259">
        <f t="shared" si="13"/>
        <v>82</v>
      </c>
      <c r="AR40" s="260" t="s">
        <v>17</v>
      </c>
      <c r="AS40" s="259">
        <f t="shared" si="14"/>
        <v>35</v>
      </c>
      <c r="AT40" s="261">
        <f t="shared" si="15"/>
        <v>12</v>
      </c>
      <c r="AU40" s="271">
        <v>2</v>
      </c>
    </row>
    <row r="41" spans="1:47" ht="15.75">
      <c r="A41" s="821" t="s">
        <v>416</v>
      </c>
      <c r="B41" s="287">
        <v>11</v>
      </c>
      <c r="C41" s="263" t="s">
        <v>17</v>
      </c>
      <c r="D41" s="287">
        <v>2</v>
      </c>
      <c r="E41" s="288">
        <v>21</v>
      </c>
      <c r="F41" s="289" t="s">
        <v>17</v>
      </c>
      <c r="G41" s="290">
        <v>5</v>
      </c>
      <c r="H41" s="288">
        <v>16</v>
      </c>
      <c r="I41" s="583" t="s">
        <v>17</v>
      </c>
      <c r="J41" s="290">
        <v>9</v>
      </c>
      <c r="K41" s="288">
        <v>14</v>
      </c>
      <c r="L41" s="289" t="s">
        <v>17</v>
      </c>
      <c r="M41" s="290">
        <v>10</v>
      </c>
      <c r="N41" s="288">
        <v>7</v>
      </c>
      <c r="O41" s="264" t="s">
        <v>17</v>
      </c>
      <c r="P41" s="290">
        <v>10</v>
      </c>
      <c r="Q41" s="291"/>
      <c r="R41" s="292"/>
      <c r="S41" s="293"/>
      <c r="T41" s="294">
        <v>12</v>
      </c>
      <c r="U41" s="289" t="s">
        <v>17</v>
      </c>
      <c r="V41" s="289">
        <v>2</v>
      </c>
      <c r="W41" s="295">
        <v>8</v>
      </c>
      <c r="X41" s="289" t="s">
        <v>17</v>
      </c>
      <c r="Y41" s="296">
        <v>17</v>
      </c>
      <c r="Z41" s="289"/>
      <c r="AA41" s="289"/>
      <c r="AB41" s="289"/>
      <c r="AC41" s="294"/>
      <c r="AD41" s="289"/>
      <c r="AE41" s="297"/>
      <c r="AF41" s="295"/>
      <c r="AG41" s="289"/>
      <c r="AH41" s="296"/>
      <c r="AI41" s="294"/>
      <c r="AJ41" s="289"/>
      <c r="AK41" s="297"/>
      <c r="AL41" s="289"/>
      <c r="AM41" s="258">
        <f t="shared" si="12"/>
        <v>7</v>
      </c>
      <c r="AN41" s="283">
        <v>5</v>
      </c>
      <c r="AO41" s="283"/>
      <c r="AP41" s="283">
        <v>2</v>
      </c>
      <c r="AQ41" s="259">
        <f t="shared" si="13"/>
        <v>89</v>
      </c>
      <c r="AR41" s="260" t="s">
        <v>17</v>
      </c>
      <c r="AS41" s="259">
        <f t="shared" si="14"/>
        <v>55</v>
      </c>
      <c r="AT41" s="261">
        <f t="shared" si="15"/>
        <v>10</v>
      </c>
      <c r="AU41" s="283">
        <v>3</v>
      </c>
    </row>
    <row r="42" spans="1:47" ht="15.75">
      <c r="A42" s="821" t="s">
        <v>309</v>
      </c>
      <c r="B42" s="256">
        <v>12</v>
      </c>
      <c r="C42" s="263" t="s">
        <v>17</v>
      </c>
      <c r="D42" s="256">
        <v>1</v>
      </c>
      <c r="E42" s="249">
        <v>5</v>
      </c>
      <c r="F42" s="250" t="s">
        <v>17</v>
      </c>
      <c r="G42" s="251">
        <v>9</v>
      </c>
      <c r="H42" s="249">
        <v>5</v>
      </c>
      <c r="I42" s="263" t="s">
        <v>17</v>
      </c>
      <c r="J42" s="251">
        <v>5</v>
      </c>
      <c r="K42" s="249">
        <v>6</v>
      </c>
      <c r="L42" s="250" t="s">
        <v>17</v>
      </c>
      <c r="M42" s="251">
        <v>11</v>
      </c>
      <c r="N42" s="284"/>
      <c r="O42" s="710"/>
      <c r="P42" s="285"/>
      <c r="Q42" s="249">
        <v>10</v>
      </c>
      <c r="R42" s="250" t="s">
        <v>17</v>
      </c>
      <c r="S42" s="251">
        <v>7</v>
      </c>
      <c r="T42" s="255">
        <v>8</v>
      </c>
      <c r="U42" s="250" t="s">
        <v>17</v>
      </c>
      <c r="V42" s="256">
        <v>7</v>
      </c>
      <c r="W42" s="249">
        <v>9</v>
      </c>
      <c r="X42" s="250" t="s">
        <v>17</v>
      </c>
      <c r="Y42" s="251">
        <v>11</v>
      </c>
      <c r="Z42" s="250"/>
      <c r="AA42" s="250"/>
      <c r="AB42" s="256"/>
      <c r="AC42" s="255"/>
      <c r="AD42" s="250"/>
      <c r="AE42" s="257"/>
      <c r="AF42" s="249"/>
      <c r="AG42" s="250"/>
      <c r="AH42" s="251"/>
      <c r="AI42" s="255"/>
      <c r="AJ42" s="250"/>
      <c r="AK42" s="257"/>
      <c r="AL42" s="256"/>
      <c r="AM42" s="258">
        <f t="shared" si="12"/>
        <v>7</v>
      </c>
      <c r="AN42" s="259">
        <v>3</v>
      </c>
      <c r="AO42" s="259">
        <v>1</v>
      </c>
      <c r="AP42" s="259">
        <v>3</v>
      </c>
      <c r="AQ42" s="259">
        <f t="shared" si="13"/>
        <v>55</v>
      </c>
      <c r="AR42" s="260" t="s">
        <v>17</v>
      </c>
      <c r="AS42" s="259">
        <f t="shared" si="14"/>
        <v>51</v>
      </c>
      <c r="AT42" s="261">
        <f t="shared" si="15"/>
        <v>7</v>
      </c>
      <c r="AU42" s="259">
        <v>4</v>
      </c>
    </row>
    <row r="43" spans="1:47" ht="15.75">
      <c r="A43" s="822" t="s">
        <v>411</v>
      </c>
      <c r="B43" s="665">
        <v>16</v>
      </c>
      <c r="C43" s="273" t="s">
        <v>17</v>
      </c>
      <c r="D43" s="665">
        <v>2</v>
      </c>
      <c r="E43" s="666">
        <v>6</v>
      </c>
      <c r="F43" s="273" t="s">
        <v>17</v>
      </c>
      <c r="G43" s="669">
        <v>5</v>
      </c>
      <c r="H43" s="670"/>
      <c r="I43" s="584"/>
      <c r="J43" s="671"/>
      <c r="K43" s="666">
        <v>2</v>
      </c>
      <c r="L43" s="273" t="s">
        <v>17</v>
      </c>
      <c r="M43" s="669">
        <v>6</v>
      </c>
      <c r="N43" s="666">
        <v>5</v>
      </c>
      <c r="O43" s="273" t="s">
        <v>17</v>
      </c>
      <c r="P43" s="669">
        <v>5</v>
      </c>
      <c r="Q43" s="666">
        <v>9</v>
      </c>
      <c r="R43" s="273" t="s">
        <v>17</v>
      </c>
      <c r="S43" s="669">
        <v>16</v>
      </c>
      <c r="T43" s="672">
        <v>4</v>
      </c>
      <c r="U43" s="273" t="s">
        <v>17</v>
      </c>
      <c r="V43" s="665">
        <v>3</v>
      </c>
      <c r="W43" s="666">
        <v>4</v>
      </c>
      <c r="X43" s="273" t="s">
        <v>17</v>
      </c>
      <c r="Y43" s="669">
        <v>9</v>
      </c>
      <c r="Z43" s="273"/>
      <c r="AA43" s="273"/>
      <c r="AB43" s="665"/>
      <c r="AC43" s="672"/>
      <c r="AD43" s="273"/>
      <c r="AE43" s="673"/>
      <c r="AF43" s="666"/>
      <c r="AG43" s="273"/>
      <c r="AH43" s="669"/>
      <c r="AI43" s="672"/>
      <c r="AJ43" s="273"/>
      <c r="AK43" s="673"/>
      <c r="AL43" s="665"/>
      <c r="AM43" s="258">
        <f t="shared" si="12"/>
        <v>7</v>
      </c>
      <c r="AN43" s="271">
        <v>3</v>
      </c>
      <c r="AO43" s="271">
        <v>1</v>
      </c>
      <c r="AP43" s="271">
        <v>3</v>
      </c>
      <c r="AQ43" s="259">
        <f t="shared" si="13"/>
        <v>46</v>
      </c>
      <c r="AR43" s="260" t="s">
        <v>17</v>
      </c>
      <c r="AS43" s="259">
        <f t="shared" si="14"/>
        <v>46</v>
      </c>
      <c r="AT43" s="261">
        <f t="shared" si="15"/>
        <v>7</v>
      </c>
      <c r="AU43" s="271">
        <v>5</v>
      </c>
    </row>
    <row r="44" spans="1:47" ht="15.75">
      <c r="A44" s="822" t="s">
        <v>163</v>
      </c>
      <c r="B44" s="691"/>
      <c r="C44" s="247"/>
      <c r="D44" s="691"/>
      <c r="E44" s="295">
        <v>10</v>
      </c>
      <c r="F44" s="289" t="s">
        <v>17</v>
      </c>
      <c r="G44" s="290">
        <v>8</v>
      </c>
      <c r="H44" s="295">
        <v>2</v>
      </c>
      <c r="I44" s="263" t="s">
        <v>17</v>
      </c>
      <c r="J44" s="290">
        <v>16</v>
      </c>
      <c r="K44" s="295">
        <v>3</v>
      </c>
      <c r="L44" s="289" t="s">
        <v>17</v>
      </c>
      <c r="M44" s="290">
        <v>13</v>
      </c>
      <c r="N44" s="295">
        <v>1</v>
      </c>
      <c r="O44" s="263" t="s">
        <v>17</v>
      </c>
      <c r="P44" s="290">
        <v>12</v>
      </c>
      <c r="Q44" s="295">
        <v>2</v>
      </c>
      <c r="R44" s="289" t="s">
        <v>17</v>
      </c>
      <c r="S44" s="290">
        <v>11</v>
      </c>
      <c r="T44" s="294">
        <v>6</v>
      </c>
      <c r="U44" s="289" t="s">
        <v>17</v>
      </c>
      <c r="V44" s="287">
        <v>3</v>
      </c>
      <c r="W44" s="295">
        <v>4</v>
      </c>
      <c r="X44" s="289" t="s">
        <v>17</v>
      </c>
      <c r="Y44" s="290">
        <v>11</v>
      </c>
      <c r="Z44" s="289"/>
      <c r="AA44" s="289"/>
      <c r="AB44" s="287"/>
      <c r="AC44" s="294"/>
      <c r="AD44" s="289"/>
      <c r="AE44" s="659"/>
      <c r="AF44" s="295"/>
      <c r="AG44" s="289"/>
      <c r="AH44" s="290"/>
      <c r="AI44" s="294"/>
      <c r="AJ44" s="289"/>
      <c r="AK44" s="659"/>
      <c r="AL44" s="287"/>
      <c r="AM44" s="258">
        <f t="shared" si="12"/>
        <v>7</v>
      </c>
      <c r="AN44" s="283">
        <v>2</v>
      </c>
      <c r="AO44" s="283"/>
      <c r="AP44" s="283">
        <v>5</v>
      </c>
      <c r="AQ44" s="259">
        <f t="shared" si="13"/>
        <v>28</v>
      </c>
      <c r="AR44" s="260" t="s">
        <v>17</v>
      </c>
      <c r="AS44" s="259">
        <f t="shared" si="14"/>
        <v>74</v>
      </c>
      <c r="AT44" s="261">
        <f t="shared" si="15"/>
        <v>4</v>
      </c>
      <c r="AU44" s="283">
        <v>6</v>
      </c>
    </row>
    <row r="45" spans="1:47" ht="15.75">
      <c r="A45" s="822" t="s">
        <v>413</v>
      </c>
      <c r="B45" s="309">
        <v>8</v>
      </c>
      <c r="C45" s="263" t="s">
        <v>17</v>
      </c>
      <c r="D45" s="309">
        <v>10</v>
      </c>
      <c r="E45" s="596"/>
      <c r="F45" s="597"/>
      <c r="G45" s="598"/>
      <c r="H45" s="300">
        <v>5</v>
      </c>
      <c r="I45" s="263" t="s">
        <v>17</v>
      </c>
      <c r="J45" s="310">
        <v>6</v>
      </c>
      <c r="K45" s="300">
        <v>4</v>
      </c>
      <c r="L45" s="299" t="s">
        <v>17</v>
      </c>
      <c r="M45" s="310">
        <v>9</v>
      </c>
      <c r="N45" s="300">
        <v>9</v>
      </c>
      <c r="O45" s="263" t="s">
        <v>17</v>
      </c>
      <c r="P45" s="310">
        <v>5</v>
      </c>
      <c r="Q45" s="300">
        <v>5</v>
      </c>
      <c r="R45" s="299" t="s">
        <v>17</v>
      </c>
      <c r="S45" s="310">
        <v>21</v>
      </c>
      <c r="T45" s="298">
        <v>8</v>
      </c>
      <c r="U45" s="299" t="s">
        <v>17</v>
      </c>
      <c r="V45" s="309">
        <v>5</v>
      </c>
      <c r="W45" s="300">
        <v>2</v>
      </c>
      <c r="X45" s="299" t="s">
        <v>17</v>
      </c>
      <c r="Y45" s="310">
        <v>11</v>
      </c>
      <c r="Z45" s="299"/>
      <c r="AA45" s="299"/>
      <c r="AB45" s="309"/>
      <c r="AC45" s="298"/>
      <c r="AD45" s="299"/>
      <c r="AE45" s="599"/>
      <c r="AF45" s="300"/>
      <c r="AG45" s="299"/>
      <c r="AH45" s="310"/>
      <c r="AI45" s="298"/>
      <c r="AJ45" s="299"/>
      <c r="AK45" s="599"/>
      <c r="AL45" s="309"/>
      <c r="AM45" s="258">
        <f t="shared" si="12"/>
        <v>7</v>
      </c>
      <c r="AN45" s="305">
        <v>2</v>
      </c>
      <c r="AO45" s="305"/>
      <c r="AP45" s="305">
        <v>5</v>
      </c>
      <c r="AQ45" s="259">
        <f t="shared" si="13"/>
        <v>41</v>
      </c>
      <c r="AR45" s="260" t="s">
        <v>17</v>
      </c>
      <c r="AS45" s="259">
        <f t="shared" si="14"/>
        <v>67</v>
      </c>
      <c r="AT45" s="261">
        <f t="shared" si="15"/>
        <v>4</v>
      </c>
      <c r="AU45" s="305">
        <v>7</v>
      </c>
    </row>
    <row r="46" spans="1:47" ht="15.75">
      <c r="A46" s="822" t="s">
        <v>427</v>
      </c>
      <c r="B46" s="299">
        <v>3</v>
      </c>
      <c r="C46" s="263" t="s">
        <v>17</v>
      </c>
      <c r="D46" s="299">
        <v>6</v>
      </c>
      <c r="E46" s="300">
        <v>5</v>
      </c>
      <c r="F46" s="299" t="s">
        <v>17</v>
      </c>
      <c r="G46" s="301">
        <v>8</v>
      </c>
      <c r="H46" s="300">
        <v>3</v>
      </c>
      <c r="I46" s="263" t="s">
        <v>17</v>
      </c>
      <c r="J46" s="301">
        <v>4</v>
      </c>
      <c r="K46" s="300">
        <v>5</v>
      </c>
      <c r="L46" s="299" t="s">
        <v>17</v>
      </c>
      <c r="M46" s="301">
        <v>6</v>
      </c>
      <c r="N46" s="300">
        <v>7</v>
      </c>
      <c r="O46" s="263" t="s">
        <v>17</v>
      </c>
      <c r="P46" s="301">
        <v>8</v>
      </c>
      <c r="Q46" s="300">
        <v>2</v>
      </c>
      <c r="R46" s="299" t="s">
        <v>17</v>
      </c>
      <c r="S46" s="301">
        <v>12</v>
      </c>
      <c r="T46" s="302"/>
      <c r="U46" s="303"/>
      <c r="V46" s="303"/>
      <c r="W46" s="300">
        <v>0</v>
      </c>
      <c r="X46" s="299" t="s">
        <v>17</v>
      </c>
      <c r="Y46" s="301">
        <v>21</v>
      </c>
      <c r="Z46" s="299"/>
      <c r="AA46" s="299"/>
      <c r="AB46" s="299"/>
      <c r="AC46" s="298"/>
      <c r="AD46" s="299"/>
      <c r="AE46" s="304"/>
      <c r="AF46" s="300"/>
      <c r="AG46" s="299"/>
      <c r="AH46" s="301"/>
      <c r="AI46" s="298"/>
      <c r="AJ46" s="299"/>
      <c r="AK46" s="304"/>
      <c r="AL46" s="299"/>
      <c r="AM46" s="258">
        <f t="shared" si="12"/>
        <v>7</v>
      </c>
      <c r="AN46" s="305"/>
      <c r="AO46" s="305"/>
      <c r="AP46" s="305">
        <v>7</v>
      </c>
      <c r="AQ46" s="259">
        <f t="shared" si="13"/>
        <v>25</v>
      </c>
      <c r="AR46" s="260" t="s">
        <v>17</v>
      </c>
      <c r="AS46" s="259">
        <f t="shared" si="14"/>
        <v>65</v>
      </c>
      <c r="AT46" s="261">
        <f t="shared" si="15"/>
        <v>0</v>
      </c>
      <c r="AU46" s="305">
        <v>8</v>
      </c>
    </row>
    <row r="47" spans="43:46" ht="15.75">
      <c r="AQ47" s="311">
        <f>SUM(AQ39:AQ46)</f>
        <v>429</v>
      </c>
      <c r="AS47" s="311">
        <f>SUM(AS39:AS46)</f>
        <v>429</v>
      </c>
      <c r="AT47" s="311">
        <f>SUM(AT39:AT46)</f>
        <v>56</v>
      </c>
    </row>
    <row r="48" ht="47.25" customHeight="1"/>
    <row r="50" spans="1:47" ht="31.5" customHeight="1">
      <c r="A50" s="698" t="s">
        <v>550</v>
      </c>
      <c r="B50" s="860"/>
      <c r="C50" s="861"/>
      <c r="D50" s="862"/>
      <c r="E50" s="863"/>
      <c r="F50" s="864"/>
      <c r="G50" s="865"/>
      <c r="H50" s="866"/>
      <c r="I50" s="867"/>
      <c r="J50" s="868"/>
      <c r="K50" s="863"/>
      <c r="L50" s="864"/>
      <c r="M50" s="865"/>
      <c r="N50" s="866"/>
      <c r="O50" s="867"/>
      <c r="P50" s="868"/>
      <c r="Q50" s="863"/>
      <c r="R50" s="864"/>
      <c r="S50" s="865"/>
      <c r="T50" s="873"/>
      <c r="U50" s="874"/>
      <c r="V50" s="875"/>
      <c r="W50" s="863"/>
      <c r="X50" s="864"/>
      <c r="Y50" s="865"/>
      <c r="Z50" s="876"/>
      <c r="AA50" s="874"/>
      <c r="AB50" s="857"/>
      <c r="AC50" s="876"/>
      <c r="AD50" s="874"/>
      <c r="AE50" s="857"/>
      <c r="AF50" s="858"/>
      <c r="AG50" s="864"/>
      <c r="AH50" s="865"/>
      <c r="AI50" s="873"/>
      <c r="AJ50" s="874"/>
      <c r="AK50" s="857"/>
      <c r="AL50" s="244"/>
      <c r="AM50" s="245" t="s">
        <v>420</v>
      </c>
      <c r="AN50" s="245" t="s">
        <v>421</v>
      </c>
      <c r="AO50" s="245" t="s">
        <v>422</v>
      </c>
      <c r="AP50" s="245" t="s">
        <v>423</v>
      </c>
      <c r="AQ50" s="876" t="s">
        <v>424</v>
      </c>
      <c r="AR50" s="874"/>
      <c r="AS50" s="857"/>
      <c r="AT50" s="245" t="s">
        <v>425</v>
      </c>
      <c r="AU50" s="245" t="s">
        <v>426</v>
      </c>
    </row>
    <row r="51" spans="1:48" ht="15.75">
      <c r="A51" s="699" t="s">
        <v>417</v>
      </c>
      <c r="B51" s="248"/>
      <c r="C51" s="247"/>
      <c r="D51" s="248"/>
      <c r="E51" s="249">
        <v>12</v>
      </c>
      <c r="F51" s="250" t="s">
        <v>17</v>
      </c>
      <c r="G51" s="251">
        <v>3</v>
      </c>
      <c r="H51" s="252">
        <v>8</v>
      </c>
      <c r="I51" s="253" t="s">
        <v>17</v>
      </c>
      <c r="J51" s="254">
        <v>7</v>
      </c>
      <c r="K51" s="249">
        <v>13</v>
      </c>
      <c r="L51" s="250" t="s">
        <v>17</v>
      </c>
      <c r="M51" s="251">
        <v>6</v>
      </c>
      <c r="N51" s="252"/>
      <c r="O51" s="253" t="s">
        <v>17</v>
      </c>
      <c r="P51" s="254"/>
      <c r="Q51" s="249"/>
      <c r="R51" s="250" t="s">
        <v>17</v>
      </c>
      <c r="S51" s="251"/>
      <c r="T51" s="255"/>
      <c r="U51" s="250" t="s">
        <v>17</v>
      </c>
      <c r="V51" s="256"/>
      <c r="W51" s="249"/>
      <c r="X51" s="250" t="s">
        <v>17</v>
      </c>
      <c r="Y51" s="251"/>
      <c r="Z51" s="250"/>
      <c r="AA51" s="250"/>
      <c r="AB51" s="256"/>
      <c r="AC51" s="255"/>
      <c r="AD51" s="250"/>
      <c r="AE51" s="257"/>
      <c r="AF51" s="249"/>
      <c r="AG51" s="250"/>
      <c r="AH51" s="251"/>
      <c r="AI51" s="255"/>
      <c r="AJ51" s="250"/>
      <c r="AK51" s="257"/>
      <c r="AL51" s="256"/>
      <c r="AM51" s="258">
        <f>SUM(AN51:AP51)</f>
        <v>3</v>
      </c>
      <c r="AN51" s="259">
        <v>3</v>
      </c>
      <c r="AO51" s="259"/>
      <c r="AP51" s="259"/>
      <c r="AQ51" s="259">
        <f>SUM(B51+E51+H51+K51+N51+Q51+T51+W51)</f>
        <v>33</v>
      </c>
      <c r="AR51" s="260" t="s">
        <v>17</v>
      </c>
      <c r="AS51" s="259">
        <f>SUM(D51+G51+J51+M51+P51+S51+V51+Y51)</f>
        <v>16</v>
      </c>
      <c r="AT51" s="261">
        <f>2*AN51+AO51</f>
        <v>6</v>
      </c>
      <c r="AU51" s="259">
        <v>1</v>
      </c>
      <c r="AV51" s="243">
        <v>1</v>
      </c>
    </row>
    <row r="52" spans="1:48" ht="15.75">
      <c r="A52" s="699" t="s">
        <v>419</v>
      </c>
      <c r="B52" s="264">
        <v>3</v>
      </c>
      <c r="C52" s="263" t="s">
        <v>17</v>
      </c>
      <c r="D52" s="264">
        <v>12</v>
      </c>
      <c r="E52" s="265"/>
      <c r="F52" s="247"/>
      <c r="G52" s="266"/>
      <c r="H52" s="267">
        <v>8</v>
      </c>
      <c r="I52" s="263" t="s">
        <v>17</v>
      </c>
      <c r="J52" s="268">
        <v>6</v>
      </c>
      <c r="K52" s="267">
        <v>7</v>
      </c>
      <c r="L52" s="263" t="s">
        <v>17</v>
      </c>
      <c r="M52" s="268">
        <v>5</v>
      </c>
      <c r="N52" s="267"/>
      <c r="O52" s="263" t="s">
        <v>17</v>
      </c>
      <c r="P52" s="268"/>
      <c r="Q52" s="267"/>
      <c r="R52" s="263" t="s">
        <v>17</v>
      </c>
      <c r="S52" s="268"/>
      <c r="T52" s="269"/>
      <c r="U52" s="263" t="s">
        <v>17</v>
      </c>
      <c r="V52" s="264"/>
      <c r="W52" s="267"/>
      <c r="X52" s="263" t="s">
        <v>17</v>
      </c>
      <c r="Y52" s="268"/>
      <c r="Z52" s="263"/>
      <c r="AA52" s="263"/>
      <c r="AB52" s="264"/>
      <c r="AC52" s="269"/>
      <c r="AD52" s="263"/>
      <c r="AE52" s="270"/>
      <c r="AF52" s="267"/>
      <c r="AG52" s="263"/>
      <c r="AH52" s="268"/>
      <c r="AI52" s="269"/>
      <c r="AJ52" s="263"/>
      <c r="AK52" s="270"/>
      <c r="AL52" s="264"/>
      <c r="AM52" s="258">
        <f>SUM(AN52:AP52)</f>
        <v>3</v>
      </c>
      <c r="AN52" s="271">
        <v>2</v>
      </c>
      <c r="AO52" s="271"/>
      <c r="AP52" s="271">
        <v>1</v>
      </c>
      <c r="AQ52" s="259">
        <f>SUM(B52+E52+H52+K52+N52+Q52+T52+W52)</f>
        <v>18</v>
      </c>
      <c r="AR52" s="260" t="s">
        <v>17</v>
      </c>
      <c r="AS52" s="259">
        <f>SUM(D52+G52+J52+M52+P52+S52+V52+Y52)</f>
        <v>23</v>
      </c>
      <c r="AT52" s="261">
        <f>2*AN52+AO52</f>
        <v>4</v>
      </c>
      <c r="AU52" s="271">
        <v>2</v>
      </c>
      <c r="AV52" s="243">
        <v>2</v>
      </c>
    </row>
    <row r="53" spans="1:48" ht="15.75">
      <c r="A53" s="699" t="s">
        <v>418</v>
      </c>
      <c r="B53" s="274">
        <v>7</v>
      </c>
      <c r="C53" s="273" t="s">
        <v>17</v>
      </c>
      <c r="D53" s="274">
        <v>8</v>
      </c>
      <c r="E53" s="275">
        <v>6</v>
      </c>
      <c r="F53" s="276" t="s">
        <v>17</v>
      </c>
      <c r="G53" s="277">
        <v>8</v>
      </c>
      <c r="H53" s="278"/>
      <c r="I53" s="279"/>
      <c r="J53" s="280"/>
      <c r="K53" s="275">
        <v>11</v>
      </c>
      <c r="L53" s="276" t="s">
        <v>17</v>
      </c>
      <c r="M53" s="277">
        <v>5</v>
      </c>
      <c r="N53" s="275"/>
      <c r="O53" s="273" t="s">
        <v>17</v>
      </c>
      <c r="P53" s="277"/>
      <c r="Q53" s="275"/>
      <c r="R53" s="276" t="s">
        <v>17</v>
      </c>
      <c r="S53" s="277"/>
      <c r="T53" s="281"/>
      <c r="U53" s="276" t="s">
        <v>17</v>
      </c>
      <c r="V53" s="274"/>
      <c r="W53" s="275"/>
      <c r="X53" s="276" t="s">
        <v>17</v>
      </c>
      <c r="Y53" s="277"/>
      <c r="Z53" s="276"/>
      <c r="AA53" s="276"/>
      <c r="AB53" s="274"/>
      <c r="AC53" s="281"/>
      <c r="AD53" s="276"/>
      <c r="AE53" s="282"/>
      <c r="AF53" s="275"/>
      <c r="AG53" s="276"/>
      <c r="AH53" s="277"/>
      <c r="AI53" s="281"/>
      <c r="AJ53" s="276"/>
      <c r="AK53" s="282"/>
      <c r="AL53" s="274"/>
      <c r="AM53" s="258">
        <f>SUM(AN53:AP53)</f>
        <v>3</v>
      </c>
      <c r="AN53" s="283">
        <v>1</v>
      </c>
      <c r="AO53" s="283"/>
      <c r="AP53" s="283">
        <v>2</v>
      </c>
      <c r="AQ53" s="259">
        <f>SUM(B53+E53+H53+K53+N53+Q53+T53+W53)</f>
        <v>24</v>
      </c>
      <c r="AR53" s="260" t="s">
        <v>17</v>
      </c>
      <c r="AS53" s="259">
        <f>SUM(D53+G53+J53+M53+P53+S53+V53+Y53)</f>
        <v>21</v>
      </c>
      <c r="AT53" s="261">
        <f>2*AN53+AO53</f>
        <v>2</v>
      </c>
      <c r="AU53" s="283">
        <v>3</v>
      </c>
      <c r="AV53" s="243">
        <v>3</v>
      </c>
    </row>
    <row r="54" spans="1:48" ht="15.75">
      <c r="A54" s="699" t="s">
        <v>197</v>
      </c>
      <c r="B54" s="256">
        <v>6</v>
      </c>
      <c r="C54" s="263" t="s">
        <v>17</v>
      </c>
      <c r="D54" s="256">
        <v>13</v>
      </c>
      <c r="E54" s="249">
        <v>5</v>
      </c>
      <c r="F54" s="250" t="s">
        <v>17</v>
      </c>
      <c r="G54" s="251">
        <v>7</v>
      </c>
      <c r="H54" s="249">
        <v>5</v>
      </c>
      <c r="I54" s="263" t="s">
        <v>17</v>
      </c>
      <c r="J54" s="251">
        <v>11</v>
      </c>
      <c r="K54" s="284"/>
      <c r="L54" s="248"/>
      <c r="M54" s="285"/>
      <c r="N54" s="249"/>
      <c r="O54" s="253" t="s">
        <v>17</v>
      </c>
      <c r="P54" s="251"/>
      <c r="Q54" s="249"/>
      <c r="R54" s="250" t="s">
        <v>17</v>
      </c>
      <c r="S54" s="251"/>
      <c r="T54" s="255"/>
      <c r="U54" s="250" t="s">
        <v>17</v>
      </c>
      <c r="V54" s="256"/>
      <c r="W54" s="249"/>
      <c r="X54" s="250" t="s">
        <v>17</v>
      </c>
      <c r="Y54" s="251"/>
      <c r="Z54" s="250"/>
      <c r="AA54" s="250"/>
      <c r="AB54" s="256"/>
      <c r="AC54" s="255"/>
      <c r="AD54" s="250"/>
      <c r="AE54" s="257"/>
      <c r="AF54" s="249"/>
      <c r="AG54" s="250"/>
      <c r="AH54" s="251"/>
      <c r="AI54" s="255"/>
      <c r="AJ54" s="250"/>
      <c r="AK54" s="257"/>
      <c r="AL54" s="256"/>
      <c r="AM54" s="258">
        <v>3</v>
      </c>
      <c r="AN54" s="259"/>
      <c r="AO54" s="259"/>
      <c r="AP54" s="259">
        <v>3</v>
      </c>
      <c r="AQ54" s="259">
        <f>SUM(B54+E54+H54+K54+N54+Q54+T54+W54)</f>
        <v>16</v>
      </c>
      <c r="AR54" s="260" t="s">
        <v>17</v>
      </c>
      <c r="AS54" s="259">
        <f>SUM(D54+G54+J54+M54+P54+S54+V54+Y54)</f>
        <v>31</v>
      </c>
      <c r="AT54" s="261">
        <f>2*AN54+AO54</f>
        <v>0</v>
      </c>
      <c r="AU54" s="259">
        <v>4</v>
      </c>
      <c r="AV54" s="243">
        <v>4</v>
      </c>
    </row>
    <row r="55" spans="1:46" ht="15.75">
      <c r="A55" s="454"/>
      <c r="AQ55" s="311">
        <f>SUM(AQ51:AQ54)</f>
        <v>91</v>
      </c>
      <c r="AS55" s="311">
        <f>SUM(AS51:AS54)</f>
        <v>91</v>
      </c>
      <c r="AT55" s="311">
        <f>SUM(AT51:AT54)</f>
        <v>12</v>
      </c>
    </row>
    <row r="56" ht="7.5" customHeight="1">
      <c r="A56" s="454"/>
    </row>
    <row r="57" spans="1:47" ht="41.25" customHeight="1">
      <c r="A57" s="700" t="s">
        <v>549</v>
      </c>
      <c r="B57" s="869" t="s">
        <v>415</v>
      </c>
      <c r="C57" s="869"/>
      <c r="D57" s="860"/>
      <c r="E57" s="870" t="s">
        <v>497</v>
      </c>
      <c r="F57" s="871"/>
      <c r="G57" s="872"/>
      <c r="H57" s="843" t="s">
        <v>372</v>
      </c>
      <c r="I57" s="843"/>
      <c r="J57" s="843"/>
      <c r="K57" s="870" t="s">
        <v>412</v>
      </c>
      <c r="L57" s="871"/>
      <c r="M57" s="872"/>
      <c r="N57" s="843"/>
      <c r="O57" s="843"/>
      <c r="P57" s="843"/>
      <c r="Q57" s="870"/>
      <c r="R57" s="871"/>
      <c r="S57" s="872"/>
      <c r="T57" s="869"/>
      <c r="U57" s="869"/>
      <c r="V57" s="860"/>
      <c r="W57" s="870"/>
      <c r="X57" s="871"/>
      <c r="Y57" s="872"/>
      <c r="Z57" s="876"/>
      <c r="AA57" s="874"/>
      <c r="AB57" s="857"/>
      <c r="AC57" s="876"/>
      <c r="AD57" s="874"/>
      <c r="AE57" s="857"/>
      <c r="AF57" s="858"/>
      <c r="AG57" s="864"/>
      <c r="AH57" s="865"/>
      <c r="AI57" s="873"/>
      <c r="AJ57" s="874"/>
      <c r="AK57" s="857"/>
      <c r="AL57" s="244"/>
      <c r="AM57" s="245" t="s">
        <v>420</v>
      </c>
      <c r="AN57" s="245" t="s">
        <v>421</v>
      </c>
      <c r="AO57" s="245" t="s">
        <v>422</v>
      </c>
      <c r="AP57" s="245" t="s">
        <v>423</v>
      </c>
      <c r="AQ57" s="859" t="s">
        <v>424</v>
      </c>
      <c r="AR57" s="859"/>
      <c r="AS57" s="859"/>
      <c r="AT57" s="245" t="s">
        <v>425</v>
      </c>
      <c r="AU57" s="245" t="s">
        <v>426</v>
      </c>
    </row>
    <row r="58" spans="1:48" ht="15.75">
      <c r="A58" s="699" t="s">
        <v>415</v>
      </c>
      <c r="B58" s="248"/>
      <c r="C58" s="247"/>
      <c r="D58" s="248"/>
      <c r="E58" s="249">
        <v>4</v>
      </c>
      <c r="F58" s="250" t="s">
        <v>17</v>
      </c>
      <c r="G58" s="251">
        <v>4</v>
      </c>
      <c r="H58" s="252">
        <v>5</v>
      </c>
      <c r="I58" s="253" t="s">
        <v>17</v>
      </c>
      <c r="J58" s="254">
        <v>0</v>
      </c>
      <c r="K58" s="249">
        <v>10</v>
      </c>
      <c r="L58" s="250" t="s">
        <v>17</v>
      </c>
      <c r="M58" s="251">
        <v>4</v>
      </c>
      <c r="N58" s="252"/>
      <c r="O58" s="253" t="s">
        <v>17</v>
      </c>
      <c r="P58" s="254"/>
      <c r="Q58" s="249"/>
      <c r="R58" s="250" t="s">
        <v>17</v>
      </c>
      <c r="S58" s="251"/>
      <c r="T58" s="255"/>
      <c r="U58" s="250" t="s">
        <v>17</v>
      </c>
      <c r="V58" s="256"/>
      <c r="W58" s="249"/>
      <c r="X58" s="250" t="s">
        <v>17</v>
      </c>
      <c r="Y58" s="251"/>
      <c r="Z58" s="250"/>
      <c r="AA58" s="250"/>
      <c r="AB58" s="256"/>
      <c r="AC58" s="255"/>
      <c r="AD58" s="250"/>
      <c r="AE58" s="257"/>
      <c r="AF58" s="249"/>
      <c r="AG58" s="250"/>
      <c r="AH58" s="251"/>
      <c r="AI58" s="255"/>
      <c r="AJ58" s="250"/>
      <c r="AK58" s="257"/>
      <c r="AL58" s="256"/>
      <c r="AM58" s="258">
        <f>SUM(AN58:AP58)</f>
        <v>3</v>
      </c>
      <c r="AN58" s="259">
        <v>2</v>
      </c>
      <c r="AO58" s="259">
        <v>1</v>
      </c>
      <c r="AP58" s="259"/>
      <c r="AQ58" s="259">
        <f>SUM(B58+E58+H58+K58+N58+Q58+T58+W58)</f>
        <v>19</v>
      </c>
      <c r="AR58" s="260" t="s">
        <v>17</v>
      </c>
      <c r="AS58" s="259">
        <f>SUM(D58+G58+J58+M58+P58+S58+V58+Y58)</f>
        <v>8</v>
      </c>
      <c r="AT58" s="261">
        <f>2*AN58+AO58</f>
        <v>5</v>
      </c>
      <c r="AU58" s="259">
        <v>1</v>
      </c>
      <c r="AV58" s="243">
        <v>5</v>
      </c>
    </row>
    <row r="59" spans="1:48" ht="15.75">
      <c r="A59" s="699" t="s">
        <v>497</v>
      </c>
      <c r="B59" s="264">
        <v>4</v>
      </c>
      <c r="C59" s="263" t="s">
        <v>17</v>
      </c>
      <c r="D59" s="264">
        <v>4</v>
      </c>
      <c r="E59" s="265"/>
      <c r="F59" s="247"/>
      <c r="G59" s="266"/>
      <c r="H59" s="267">
        <v>7</v>
      </c>
      <c r="I59" s="263" t="s">
        <v>17</v>
      </c>
      <c r="J59" s="268">
        <v>4</v>
      </c>
      <c r="K59" s="267">
        <v>9</v>
      </c>
      <c r="L59" s="263" t="s">
        <v>17</v>
      </c>
      <c r="M59" s="268">
        <v>6</v>
      </c>
      <c r="N59" s="267"/>
      <c r="O59" s="263" t="s">
        <v>17</v>
      </c>
      <c r="P59" s="268"/>
      <c r="Q59" s="267"/>
      <c r="R59" s="263" t="s">
        <v>17</v>
      </c>
      <c r="S59" s="268"/>
      <c r="T59" s="269"/>
      <c r="U59" s="263" t="s">
        <v>17</v>
      </c>
      <c r="V59" s="264"/>
      <c r="W59" s="267"/>
      <c r="X59" s="263" t="s">
        <v>17</v>
      </c>
      <c r="Y59" s="268"/>
      <c r="Z59" s="263"/>
      <c r="AA59" s="263"/>
      <c r="AB59" s="264"/>
      <c r="AC59" s="269"/>
      <c r="AD59" s="263"/>
      <c r="AE59" s="270"/>
      <c r="AF59" s="267"/>
      <c r="AG59" s="263"/>
      <c r="AH59" s="268"/>
      <c r="AI59" s="269"/>
      <c r="AJ59" s="263"/>
      <c r="AK59" s="270"/>
      <c r="AL59" s="264"/>
      <c r="AM59" s="258">
        <f>SUM(AN59:AP59)</f>
        <v>3</v>
      </c>
      <c r="AN59" s="271">
        <v>2</v>
      </c>
      <c r="AO59" s="271">
        <v>1</v>
      </c>
      <c r="AP59" s="271"/>
      <c r="AQ59" s="259">
        <f>SUM(B59+E59+H59+K59+N59+Q59+T59+W59)</f>
        <v>20</v>
      </c>
      <c r="AR59" s="260" t="s">
        <v>17</v>
      </c>
      <c r="AS59" s="259">
        <f>SUM(D59+G59+J59+M59+P59+S59+V59+Y59)</f>
        <v>14</v>
      </c>
      <c r="AT59" s="261">
        <f>2*AN59+AO59</f>
        <v>5</v>
      </c>
      <c r="AU59" s="271">
        <v>2</v>
      </c>
      <c r="AV59" s="243">
        <v>6</v>
      </c>
    </row>
    <row r="60" spans="1:48" ht="15.75">
      <c r="A60" s="699" t="s">
        <v>412</v>
      </c>
      <c r="B60" s="287">
        <v>4</v>
      </c>
      <c r="C60" s="263" t="s">
        <v>17</v>
      </c>
      <c r="D60" s="287">
        <v>10</v>
      </c>
      <c r="E60" s="295">
        <v>6</v>
      </c>
      <c r="F60" s="289" t="s">
        <v>17</v>
      </c>
      <c r="G60" s="290">
        <v>9</v>
      </c>
      <c r="H60" s="295">
        <v>8</v>
      </c>
      <c r="I60" s="583" t="s">
        <v>17</v>
      </c>
      <c r="J60" s="290">
        <v>5</v>
      </c>
      <c r="K60" s="657"/>
      <c r="L60" s="691"/>
      <c r="M60" s="658"/>
      <c r="N60" s="295"/>
      <c r="O60" s="263" t="s">
        <v>17</v>
      </c>
      <c r="P60" s="290"/>
      <c r="Q60" s="295"/>
      <c r="R60" s="289" t="s">
        <v>17</v>
      </c>
      <c r="S60" s="290"/>
      <c r="T60" s="294"/>
      <c r="U60" s="289" t="s">
        <v>17</v>
      </c>
      <c r="V60" s="287"/>
      <c r="W60" s="295"/>
      <c r="X60" s="289" t="s">
        <v>17</v>
      </c>
      <c r="Y60" s="290"/>
      <c r="Z60" s="289"/>
      <c r="AA60" s="289"/>
      <c r="AB60" s="287"/>
      <c r="AC60" s="294"/>
      <c r="AD60" s="289"/>
      <c r="AE60" s="659"/>
      <c r="AF60" s="295"/>
      <c r="AG60" s="289"/>
      <c r="AH60" s="290"/>
      <c r="AI60" s="294"/>
      <c r="AJ60" s="289"/>
      <c r="AK60" s="659"/>
      <c r="AL60" s="287"/>
      <c r="AM60" s="258">
        <f>SUM(AN60:AP60)</f>
        <v>3</v>
      </c>
      <c r="AN60" s="283">
        <v>1</v>
      </c>
      <c r="AO60" s="283"/>
      <c r="AP60" s="283">
        <v>2</v>
      </c>
      <c r="AQ60" s="259">
        <f>SUM(B60+E60+H60+K60+N60+Q60+T60+W60)</f>
        <v>18</v>
      </c>
      <c r="AR60" s="260" t="s">
        <v>17</v>
      </c>
      <c r="AS60" s="259">
        <f>SUM(D60+G60+J60+M60+P60+S60+V60+Y60)</f>
        <v>24</v>
      </c>
      <c r="AT60" s="261">
        <f>2*AN60+AO60</f>
        <v>2</v>
      </c>
      <c r="AU60" s="283">
        <v>3</v>
      </c>
      <c r="AV60" s="243">
        <v>7</v>
      </c>
    </row>
    <row r="61" spans="1:48" ht="15.75">
      <c r="A61" s="699" t="s">
        <v>372</v>
      </c>
      <c r="B61" s="828">
        <v>0</v>
      </c>
      <c r="C61" s="273" t="s">
        <v>17</v>
      </c>
      <c r="D61" s="828">
        <v>5</v>
      </c>
      <c r="E61" s="829">
        <v>4</v>
      </c>
      <c r="F61" s="830" t="s">
        <v>17</v>
      </c>
      <c r="G61" s="831">
        <v>7</v>
      </c>
      <c r="H61" s="832"/>
      <c r="I61" s="584"/>
      <c r="J61" s="833"/>
      <c r="K61" s="829">
        <v>5</v>
      </c>
      <c r="L61" s="830" t="s">
        <v>17</v>
      </c>
      <c r="M61" s="831">
        <v>8</v>
      </c>
      <c r="N61" s="829"/>
      <c r="O61" s="834" t="s">
        <v>17</v>
      </c>
      <c r="P61" s="831"/>
      <c r="Q61" s="829"/>
      <c r="R61" s="830" t="s">
        <v>17</v>
      </c>
      <c r="S61" s="831"/>
      <c r="T61" s="835"/>
      <c r="U61" s="830" t="s">
        <v>17</v>
      </c>
      <c r="V61" s="828"/>
      <c r="W61" s="829"/>
      <c r="X61" s="830" t="s">
        <v>17</v>
      </c>
      <c r="Y61" s="831"/>
      <c r="Z61" s="830"/>
      <c r="AA61" s="830"/>
      <c r="AB61" s="828"/>
      <c r="AC61" s="835"/>
      <c r="AD61" s="830"/>
      <c r="AE61" s="836"/>
      <c r="AF61" s="829"/>
      <c r="AG61" s="830"/>
      <c r="AH61" s="831"/>
      <c r="AI61" s="835"/>
      <c r="AJ61" s="830"/>
      <c r="AK61" s="836"/>
      <c r="AL61" s="828"/>
      <c r="AM61" s="258">
        <f>SUM(AN61:AP61)</f>
        <v>3</v>
      </c>
      <c r="AN61" s="259"/>
      <c r="AO61" s="259"/>
      <c r="AP61" s="259">
        <v>3</v>
      </c>
      <c r="AQ61" s="259">
        <f>SUM(B61+E61+H61+K61+N61+Q61+T61+W61)</f>
        <v>9</v>
      </c>
      <c r="AR61" s="260" t="s">
        <v>17</v>
      </c>
      <c r="AS61" s="259">
        <f>SUM(D61+G61+J61+M61+P61+S61+V61+Y61)</f>
        <v>20</v>
      </c>
      <c r="AT61" s="261">
        <f>2*AN61+AO61</f>
        <v>0</v>
      </c>
      <c r="AU61" s="259">
        <v>4</v>
      </c>
      <c r="AV61" s="243">
        <v>8</v>
      </c>
    </row>
    <row r="62" spans="1:46" ht="15.75">
      <c r="A62" s="454"/>
      <c r="AQ62" s="311">
        <f>SUM(AQ58:AQ61)</f>
        <v>66</v>
      </c>
      <c r="AS62" s="311">
        <f>SUM(AS58:AS61)</f>
        <v>66</v>
      </c>
      <c r="AT62" s="311">
        <f>SUM(AT58:AT61)</f>
        <v>12</v>
      </c>
    </row>
    <row r="63" ht="8.25" customHeight="1">
      <c r="A63" s="454"/>
    </row>
    <row r="64" spans="1:47" ht="67.5">
      <c r="A64" s="700" t="s">
        <v>548</v>
      </c>
      <c r="B64" s="860" t="s">
        <v>709</v>
      </c>
      <c r="C64" s="861"/>
      <c r="D64" s="862"/>
      <c r="E64" s="863" t="s">
        <v>414</v>
      </c>
      <c r="F64" s="864"/>
      <c r="G64" s="865"/>
      <c r="H64" s="866" t="s">
        <v>309</v>
      </c>
      <c r="I64" s="867"/>
      <c r="J64" s="868"/>
      <c r="K64" s="863" t="s">
        <v>416</v>
      </c>
      <c r="L64" s="864"/>
      <c r="M64" s="865"/>
      <c r="N64" s="866"/>
      <c r="O64" s="867"/>
      <c r="P64" s="868"/>
      <c r="Q64" s="863"/>
      <c r="R64" s="864"/>
      <c r="S64" s="865"/>
      <c r="T64" s="873"/>
      <c r="U64" s="874"/>
      <c r="V64" s="875"/>
      <c r="W64" s="863"/>
      <c r="X64" s="864"/>
      <c r="Y64" s="865"/>
      <c r="Z64" s="876"/>
      <c r="AA64" s="874"/>
      <c r="AB64" s="857"/>
      <c r="AC64" s="876"/>
      <c r="AD64" s="874"/>
      <c r="AE64" s="857"/>
      <c r="AF64" s="858"/>
      <c r="AG64" s="864"/>
      <c r="AH64" s="865"/>
      <c r="AI64" s="873"/>
      <c r="AJ64" s="874"/>
      <c r="AK64" s="857"/>
      <c r="AL64" s="244"/>
      <c r="AM64" s="245" t="s">
        <v>420</v>
      </c>
      <c r="AN64" s="245" t="s">
        <v>421</v>
      </c>
      <c r="AO64" s="245" t="s">
        <v>422</v>
      </c>
      <c r="AP64" s="245" t="s">
        <v>423</v>
      </c>
      <c r="AQ64" s="876" t="s">
        <v>424</v>
      </c>
      <c r="AR64" s="874"/>
      <c r="AS64" s="857"/>
      <c r="AT64" s="245" t="s">
        <v>425</v>
      </c>
      <c r="AU64" s="245" t="s">
        <v>426</v>
      </c>
    </row>
    <row r="65" spans="1:48" ht="15.75">
      <c r="A65" s="699" t="s">
        <v>416</v>
      </c>
      <c r="B65" s="256">
        <v>13</v>
      </c>
      <c r="C65" s="263" t="s">
        <v>17</v>
      </c>
      <c r="D65" s="256">
        <v>11</v>
      </c>
      <c r="E65" s="249">
        <v>9</v>
      </c>
      <c r="F65" s="250" t="s">
        <v>17</v>
      </c>
      <c r="G65" s="251">
        <v>2</v>
      </c>
      <c r="H65" s="252">
        <v>14</v>
      </c>
      <c r="I65" s="253" t="s">
        <v>17</v>
      </c>
      <c r="J65" s="254">
        <v>6</v>
      </c>
      <c r="K65" s="284"/>
      <c r="L65" s="248"/>
      <c r="M65" s="285"/>
      <c r="N65" s="252"/>
      <c r="O65" s="253" t="s">
        <v>17</v>
      </c>
      <c r="P65" s="254"/>
      <c r="Q65" s="249"/>
      <c r="R65" s="250" t="s">
        <v>17</v>
      </c>
      <c r="S65" s="251"/>
      <c r="T65" s="255"/>
      <c r="U65" s="250" t="s">
        <v>17</v>
      </c>
      <c r="V65" s="256"/>
      <c r="W65" s="249"/>
      <c r="X65" s="250" t="s">
        <v>17</v>
      </c>
      <c r="Y65" s="251"/>
      <c r="Z65" s="250"/>
      <c r="AA65" s="250"/>
      <c r="AB65" s="256"/>
      <c r="AC65" s="255"/>
      <c r="AD65" s="250"/>
      <c r="AE65" s="257"/>
      <c r="AF65" s="249"/>
      <c r="AG65" s="250"/>
      <c r="AH65" s="251"/>
      <c r="AI65" s="255"/>
      <c r="AJ65" s="250"/>
      <c r="AK65" s="257"/>
      <c r="AL65" s="256"/>
      <c r="AM65" s="258">
        <f>SUM(AN65:AP65)</f>
        <v>3</v>
      </c>
      <c r="AN65" s="259">
        <v>3</v>
      </c>
      <c r="AO65" s="259"/>
      <c r="AP65" s="259"/>
      <c r="AQ65" s="259">
        <f>SUM(B65+E65+H65+K65+N65+Q65+T65+W65)</f>
        <v>36</v>
      </c>
      <c r="AR65" s="260" t="s">
        <v>17</v>
      </c>
      <c r="AS65" s="259">
        <v>21</v>
      </c>
      <c r="AT65" s="261">
        <f>2*AN65+AO65</f>
        <v>6</v>
      </c>
      <c r="AU65" s="259">
        <v>1</v>
      </c>
      <c r="AV65" s="243">
        <v>9</v>
      </c>
    </row>
    <row r="66" spans="1:48" ht="15.75">
      <c r="A66" s="699" t="s">
        <v>414</v>
      </c>
      <c r="B66" s="264">
        <v>16</v>
      </c>
      <c r="C66" s="263" t="s">
        <v>17</v>
      </c>
      <c r="D66" s="264">
        <v>7</v>
      </c>
      <c r="E66" s="265"/>
      <c r="F66" s="247"/>
      <c r="G66" s="266"/>
      <c r="H66" s="267">
        <v>4</v>
      </c>
      <c r="I66" s="263" t="s">
        <v>17</v>
      </c>
      <c r="J66" s="268">
        <v>8</v>
      </c>
      <c r="K66" s="267">
        <v>4</v>
      </c>
      <c r="L66" s="263" t="s">
        <v>17</v>
      </c>
      <c r="M66" s="268">
        <v>9</v>
      </c>
      <c r="N66" s="267"/>
      <c r="O66" s="263" t="s">
        <v>17</v>
      </c>
      <c r="P66" s="268"/>
      <c r="Q66" s="267"/>
      <c r="R66" s="263" t="s">
        <v>17</v>
      </c>
      <c r="S66" s="268"/>
      <c r="T66" s="269"/>
      <c r="U66" s="263" t="s">
        <v>17</v>
      </c>
      <c r="V66" s="264"/>
      <c r="W66" s="267"/>
      <c r="X66" s="263" t="s">
        <v>17</v>
      </c>
      <c r="Y66" s="268"/>
      <c r="Z66" s="263"/>
      <c r="AA66" s="263"/>
      <c r="AB66" s="264"/>
      <c r="AC66" s="269"/>
      <c r="AD66" s="263"/>
      <c r="AE66" s="270"/>
      <c r="AF66" s="267"/>
      <c r="AG66" s="263"/>
      <c r="AH66" s="268"/>
      <c r="AI66" s="269"/>
      <c r="AJ66" s="263"/>
      <c r="AK66" s="270"/>
      <c r="AL66" s="264"/>
      <c r="AM66" s="258">
        <f>SUM(AN66:AP66)</f>
        <v>3</v>
      </c>
      <c r="AN66" s="271">
        <v>1</v>
      </c>
      <c r="AO66" s="271"/>
      <c r="AP66" s="271">
        <v>2</v>
      </c>
      <c r="AQ66" s="259">
        <f>SUM(B66+E66+H66+K66+N66+Q66+T66+W66)</f>
        <v>24</v>
      </c>
      <c r="AR66" s="260" t="s">
        <v>17</v>
      </c>
      <c r="AS66" s="259">
        <f>SUM(D66+G66+J66+M66+P66+S66+V66+Y66)</f>
        <v>24</v>
      </c>
      <c r="AT66" s="261">
        <f>2*AN66+AO66</f>
        <v>2</v>
      </c>
      <c r="AU66" s="271">
        <v>2</v>
      </c>
      <c r="AV66" s="243">
        <v>10</v>
      </c>
    </row>
    <row r="67" spans="1:48" ht="15.75">
      <c r="A67" s="699" t="s">
        <v>309</v>
      </c>
      <c r="B67" s="274">
        <v>7</v>
      </c>
      <c r="C67" s="273" t="s">
        <v>17</v>
      </c>
      <c r="D67" s="274">
        <v>13</v>
      </c>
      <c r="E67" s="275">
        <v>8</v>
      </c>
      <c r="F67" s="276" t="s">
        <v>17</v>
      </c>
      <c r="G67" s="277">
        <v>4</v>
      </c>
      <c r="H67" s="278"/>
      <c r="I67" s="279"/>
      <c r="J67" s="280"/>
      <c r="K67" s="275">
        <v>6</v>
      </c>
      <c r="L67" s="276" t="s">
        <v>17</v>
      </c>
      <c r="M67" s="277">
        <v>14</v>
      </c>
      <c r="N67" s="275"/>
      <c r="O67" s="273" t="s">
        <v>17</v>
      </c>
      <c r="P67" s="277"/>
      <c r="Q67" s="275"/>
      <c r="R67" s="276" t="s">
        <v>17</v>
      </c>
      <c r="S67" s="277"/>
      <c r="T67" s="281"/>
      <c r="U67" s="276" t="s">
        <v>17</v>
      </c>
      <c r="V67" s="274"/>
      <c r="W67" s="275"/>
      <c r="X67" s="276" t="s">
        <v>17</v>
      </c>
      <c r="Y67" s="277"/>
      <c r="Z67" s="276"/>
      <c r="AA67" s="276"/>
      <c r="AB67" s="274"/>
      <c r="AC67" s="281"/>
      <c r="AD67" s="276"/>
      <c r="AE67" s="282"/>
      <c r="AF67" s="275"/>
      <c r="AG67" s="276"/>
      <c r="AH67" s="277"/>
      <c r="AI67" s="281"/>
      <c r="AJ67" s="276"/>
      <c r="AK67" s="282"/>
      <c r="AL67" s="274"/>
      <c r="AM67" s="258">
        <v>3</v>
      </c>
      <c r="AN67" s="283">
        <v>1</v>
      </c>
      <c r="AO67" s="283"/>
      <c r="AP67" s="283">
        <v>2</v>
      </c>
      <c r="AQ67" s="259">
        <f>SUM(B67+E67+H67+K67+N67+Q67+T67+W67)</f>
        <v>21</v>
      </c>
      <c r="AR67" s="260" t="s">
        <v>17</v>
      </c>
      <c r="AS67" s="259">
        <f>SUM(D67+G67+J67+M67+P67+S67+V67+Y67)</f>
        <v>31</v>
      </c>
      <c r="AT67" s="261">
        <f>2*AN67+AO67</f>
        <v>2</v>
      </c>
      <c r="AU67" s="283">
        <v>3</v>
      </c>
      <c r="AV67" s="243">
        <v>11</v>
      </c>
    </row>
    <row r="68" spans="1:48" ht="15.75">
      <c r="A68" s="699" t="s">
        <v>852</v>
      </c>
      <c r="B68" s="248"/>
      <c r="C68" s="247"/>
      <c r="D68" s="248"/>
      <c r="E68" s="249">
        <v>7</v>
      </c>
      <c r="F68" s="250" t="s">
        <v>17</v>
      </c>
      <c r="G68" s="251">
        <v>16</v>
      </c>
      <c r="H68" s="249">
        <v>13</v>
      </c>
      <c r="I68" s="263" t="s">
        <v>17</v>
      </c>
      <c r="J68" s="251">
        <v>7</v>
      </c>
      <c r="K68" s="249">
        <v>11</v>
      </c>
      <c r="L68" s="250" t="s">
        <v>17</v>
      </c>
      <c r="M68" s="251">
        <v>13</v>
      </c>
      <c r="N68" s="249"/>
      <c r="O68" s="253" t="s">
        <v>17</v>
      </c>
      <c r="P68" s="251"/>
      <c r="Q68" s="249"/>
      <c r="R68" s="250" t="s">
        <v>17</v>
      </c>
      <c r="S68" s="251"/>
      <c r="T68" s="255"/>
      <c r="U68" s="250" t="s">
        <v>17</v>
      </c>
      <c r="V68" s="256"/>
      <c r="W68" s="249"/>
      <c r="X68" s="250" t="s">
        <v>17</v>
      </c>
      <c r="Y68" s="251"/>
      <c r="Z68" s="250"/>
      <c r="AA68" s="250"/>
      <c r="AB68" s="256"/>
      <c r="AC68" s="255"/>
      <c r="AD68" s="250"/>
      <c r="AE68" s="257"/>
      <c r="AF68" s="249"/>
      <c r="AG68" s="250"/>
      <c r="AH68" s="251"/>
      <c r="AI68" s="255"/>
      <c r="AJ68" s="250"/>
      <c r="AK68" s="257"/>
      <c r="AL68" s="256"/>
      <c r="AM68" s="258">
        <f>SUM(AN68:AP68)</f>
        <v>3</v>
      </c>
      <c r="AN68" s="259">
        <v>1</v>
      </c>
      <c r="AO68" s="259"/>
      <c r="AP68" s="259">
        <v>2</v>
      </c>
      <c r="AQ68" s="259">
        <f>SUM(B68+E68+H68+K68+N68+Q68+T68+W68)</f>
        <v>31</v>
      </c>
      <c r="AR68" s="260" t="s">
        <v>17</v>
      </c>
      <c r="AS68" s="259">
        <f>SUM(D68+G68+J68+M68+P68+S68+V68+Y68)</f>
        <v>36</v>
      </c>
      <c r="AT68" s="261">
        <f>2*AN68+AO68</f>
        <v>2</v>
      </c>
      <c r="AU68" s="259">
        <v>4</v>
      </c>
      <c r="AV68" s="243">
        <v>12</v>
      </c>
    </row>
    <row r="69" spans="1:46" ht="15.75">
      <c r="A69" s="454"/>
      <c r="AQ69" s="311">
        <f>SUM(AQ65:AQ68)</f>
        <v>112</v>
      </c>
      <c r="AS69" s="311">
        <f>SUM(AS65:AS68)</f>
        <v>112</v>
      </c>
      <c r="AT69" s="311">
        <f>SUM(AT65:AT68)</f>
        <v>12</v>
      </c>
    </row>
    <row r="70" ht="9" customHeight="1">
      <c r="A70" s="454"/>
    </row>
    <row r="71" spans="1:47" ht="41.25" customHeight="1">
      <c r="A71" s="700" t="s">
        <v>547</v>
      </c>
      <c r="B71" s="869" t="s">
        <v>411</v>
      </c>
      <c r="C71" s="869"/>
      <c r="D71" s="860"/>
      <c r="E71" s="870" t="s">
        <v>413</v>
      </c>
      <c r="F71" s="871"/>
      <c r="G71" s="872"/>
      <c r="H71" s="843" t="s">
        <v>163</v>
      </c>
      <c r="I71" s="843"/>
      <c r="J71" s="843"/>
      <c r="K71" s="870" t="s">
        <v>427</v>
      </c>
      <c r="L71" s="871"/>
      <c r="M71" s="872"/>
      <c r="N71" s="843"/>
      <c r="O71" s="843"/>
      <c r="P71" s="843"/>
      <c r="Q71" s="870"/>
      <c r="R71" s="871"/>
      <c r="S71" s="872"/>
      <c r="T71" s="869"/>
      <c r="U71" s="869"/>
      <c r="V71" s="860"/>
      <c r="W71" s="870"/>
      <c r="X71" s="871"/>
      <c r="Y71" s="872"/>
      <c r="Z71" s="876"/>
      <c r="AA71" s="874"/>
      <c r="AB71" s="857"/>
      <c r="AC71" s="876"/>
      <c r="AD71" s="874"/>
      <c r="AE71" s="857"/>
      <c r="AF71" s="858"/>
      <c r="AG71" s="864"/>
      <c r="AH71" s="865"/>
      <c r="AI71" s="873"/>
      <c r="AJ71" s="874"/>
      <c r="AK71" s="857"/>
      <c r="AL71" s="244"/>
      <c r="AM71" s="245" t="s">
        <v>420</v>
      </c>
      <c r="AN71" s="245" t="s">
        <v>421</v>
      </c>
      <c r="AO71" s="245" t="s">
        <v>422</v>
      </c>
      <c r="AP71" s="245" t="s">
        <v>423</v>
      </c>
      <c r="AQ71" s="859" t="s">
        <v>424</v>
      </c>
      <c r="AR71" s="859"/>
      <c r="AS71" s="859"/>
      <c r="AT71" s="245" t="s">
        <v>425</v>
      </c>
      <c r="AU71" s="245" t="s">
        <v>426</v>
      </c>
    </row>
    <row r="72" spans="1:48" ht="15.75">
      <c r="A72" s="699" t="s">
        <v>413</v>
      </c>
      <c r="B72" s="256">
        <v>5</v>
      </c>
      <c r="C72" s="263" t="s">
        <v>17</v>
      </c>
      <c r="D72" s="256">
        <v>0</v>
      </c>
      <c r="E72" s="284"/>
      <c r="F72" s="248"/>
      <c r="G72" s="285"/>
      <c r="H72" s="252">
        <v>8</v>
      </c>
      <c r="I72" s="253" t="s">
        <v>17</v>
      </c>
      <c r="J72" s="254">
        <v>10</v>
      </c>
      <c r="K72" s="249">
        <v>14</v>
      </c>
      <c r="L72" s="250" t="s">
        <v>17</v>
      </c>
      <c r="M72" s="251">
        <v>5</v>
      </c>
      <c r="N72" s="252"/>
      <c r="O72" s="253" t="s">
        <v>17</v>
      </c>
      <c r="P72" s="254"/>
      <c r="Q72" s="249"/>
      <c r="R72" s="250" t="s">
        <v>17</v>
      </c>
      <c r="S72" s="251"/>
      <c r="T72" s="255"/>
      <c r="U72" s="250" t="s">
        <v>17</v>
      </c>
      <c r="V72" s="256"/>
      <c r="W72" s="249"/>
      <c r="X72" s="250" t="s">
        <v>17</v>
      </c>
      <c r="Y72" s="251"/>
      <c r="Z72" s="250"/>
      <c r="AA72" s="250"/>
      <c r="AB72" s="256"/>
      <c r="AC72" s="255"/>
      <c r="AD72" s="250"/>
      <c r="AE72" s="257"/>
      <c r="AF72" s="249"/>
      <c r="AG72" s="250"/>
      <c r="AH72" s="251"/>
      <c r="AI72" s="255"/>
      <c r="AJ72" s="250"/>
      <c r="AK72" s="257"/>
      <c r="AL72" s="256"/>
      <c r="AM72" s="258">
        <f>SUM(AN72:AP72)</f>
        <v>3</v>
      </c>
      <c r="AN72" s="259">
        <v>2</v>
      </c>
      <c r="AO72" s="259"/>
      <c r="AP72" s="259">
        <v>1</v>
      </c>
      <c r="AQ72" s="259">
        <f>SUM(B72+E72+H72+K72+N72+Q72+T72+W72)</f>
        <v>27</v>
      </c>
      <c r="AR72" s="260" t="s">
        <v>17</v>
      </c>
      <c r="AS72" s="259">
        <f>SUM(D72+G72+J72+M72+P72+S72+V72+Y72)</f>
        <v>15</v>
      </c>
      <c r="AT72" s="261">
        <f>2*AN72+AO72</f>
        <v>4</v>
      </c>
      <c r="AU72" s="259">
        <v>1</v>
      </c>
      <c r="AV72" s="243">
        <v>13</v>
      </c>
    </row>
    <row r="73" spans="1:48" ht="15.75">
      <c r="A73" s="699" t="s">
        <v>411</v>
      </c>
      <c r="B73" s="247"/>
      <c r="C73" s="247"/>
      <c r="D73" s="247"/>
      <c r="E73" s="267">
        <v>0</v>
      </c>
      <c r="F73" s="263" t="s">
        <v>17</v>
      </c>
      <c r="G73" s="268">
        <v>5</v>
      </c>
      <c r="H73" s="267">
        <v>8</v>
      </c>
      <c r="I73" s="263" t="s">
        <v>17</v>
      </c>
      <c r="J73" s="268">
        <v>4</v>
      </c>
      <c r="K73" s="267">
        <v>11</v>
      </c>
      <c r="L73" s="263" t="s">
        <v>17</v>
      </c>
      <c r="M73" s="268">
        <v>4</v>
      </c>
      <c r="N73" s="267"/>
      <c r="O73" s="263" t="s">
        <v>17</v>
      </c>
      <c r="P73" s="268"/>
      <c r="Q73" s="267"/>
      <c r="R73" s="263" t="s">
        <v>17</v>
      </c>
      <c r="S73" s="268"/>
      <c r="T73" s="269"/>
      <c r="U73" s="263" t="s">
        <v>17</v>
      </c>
      <c r="V73" s="264"/>
      <c r="W73" s="267"/>
      <c r="X73" s="263" t="s">
        <v>17</v>
      </c>
      <c r="Y73" s="268"/>
      <c r="Z73" s="263"/>
      <c r="AA73" s="263"/>
      <c r="AB73" s="264"/>
      <c r="AC73" s="269"/>
      <c r="AD73" s="263"/>
      <c r="AE73" s="270"/>
      <c r="AF73" s="267"/>
      <c r="AG73" s="263"/>
      <c r="AH73" s="268"/>
      <c r="AI73" s="269"/>
      <c r="AJ73" s="263"/>
      <c r="AK73" s="270"/>
      <c r="AL73" s="264"/>
      <c r="AM73" s="258">
        <f>SUM(AN73:AP73)</f>
        <v>3</v>
      </c>
      <c r="AN73" s="271">
        <v>2</v>
      </c>
      <c r="AO73" s="271"/>
      <c r="AP73" s="271">
        <v>1</v>
      </c>
      <c r="AQ73" s="259">
        <f>SUM(B73+E73+H73+K73+N73+Q73+T73+W73)</f>
        <v>19</v>
      </c>
      <c r="AR73" s="260" t="s">
        <v>17</v>
      </c>
      <c r="AS73" s="259">
        <f>SUM(D73+G73+J73+M73+P73+S73+V73+Y73)</f>
        <v>13</v>
      </c>
      <c r="AT73" s="261">
        <f>2*AN73+AO73</f>
        <v>4</v>
      </c>
      <c r="AU73" s="271">
        <v>2</v>
      </c>
      <c r="AV73" s="243">
        <v>14</v>
      </c>
    </row>
    <row r="74" spans="1:48" ht="15.75">
      <c r="A74" s="699" t="s">
        <v>427</v>
      </c>
      <c r="B74" s="287">
        <v>4</v>
      </c>
      <c r="C74" s="263" t="s">
        <v>17</v>
      </c>
      <c r="D74" s="287">
        <v>11</v>
      </c>
      <c r="E74" s="295">
        <v>5</v>
      </c>
      <c r="F74" s="289" t="s">
        <v>17</v>
      </c>
      <c r="G74" s="290">
        <v>14</v>
      </c>
      <c r="H74" s="295">
        <v>4</v>
      </c>
      <c r="I74" s="583" t="s">
        <v>17</v>
      </c>
      <c r="J74" s="290">
        <v>2</v>
      </c>
      <c r="K74" s="657"/>
      <c r="L74" s="691"/>
      <c r="M74" s="658"/>
      <c r="N74" s="295"/>
      <c r="O74" s="263" t="s">
        <v>17</v>
      </c>
      <c r="P74" s="290"/>
      <c r="Q74" s="295"/>
      <c r="R74" s="289" t="s">
        <v>17</v>
      </c>
      <c r="S74" s="290"/>
      <c r="T74" s="294"/>
      <c r="U74" s="289" t="s">
        <v>17</v>
      </c>
      <c r="V74" s="287"/>
      <c r="W74" s="295"/>
      <c r="X74" s="289" t="s">
        <v>17</v>
      </c>
      <c r="Y74" s="290"/>
      <c r="Z74" s="289"/>
      <c r="AA74" s="289"/>
      <c r="AB74" s="287"/>
      <c r="AC74" s="294"/>
      <c r="AD74" s="289"/>
      <c r="AE74" s="659"/>
      <c r="AF74" s="295"/>
      <c r="AG74" s="289"/>
      <c r="AH74" s="290"/>
      <c r="AI74" s="294"/>
      <c r="AJ74" s="289"/>
      <c r="AK74" s="659"/>
      <c r="AL74" s="287"/>
      <c r="AM74" s="258">
        <f>SUM(AN74:AP74)</f>
        <v>3</v>
      </c>
      <c r="AN74" s="283">
        <v>1</v>
      </c>
      <c r="AO74" s="283"/>
      <c r="AP74" s="283">
        <v>2</v>
      </c>
      <c r="AQ74" s="259">
        <f>SUM(B74+E74+H74+K74+N74+Q74+T74+W74)</f>
        <v>13</v>
      </c>
      <c r="AR74" s="260" t="s">
        <v>17</v>
      </c>
      <c r="AS74" s="259">
        <f>SUM(D74+G74+J74+M74+P74+S74+V74+Y74)</f>
        <v>27</v>
      </c>
      <c r="AT74" s="261">
        <f>2*AN74+AO74</f>
        <v>2</v>
      </c>
      <c r="AU74" s="283">
        <v>3</v>
      </c>
      <c r="AV74" s="243">
        <v>15</v>
      </c>
    </row>
    <row r="75" spans="1:48" ht="15.75">
      <c r="A75" s="699" t="s">
        <v>163</v>
      </c>
      <c r="B75" s="828">
        <v>4</v>
      </c>
      <c r="C75" s="273" t="s">
        <v>17</v>
      </c>
      <c r="D75" s="828">
        <v>8</v>
      </c>
      <c r="E75" s="829">
        <v>10</v>
      </c>
      <c r="F75" s="830" t="s">
        <v>17</v>
      </c>
      <c r="G75" s="831">
        <v>8</v>
      </c>
      <c r="H75" s="832"/>
      <c r="I75" s="584"/>
      <c r="J75" s="833"/>
      <c r="K75" s="829">
        <v>2</v>
      </c>
      <c r="L75" s="830" t="s">
        <v>17</v>
      </c>
      <c r="M75" s="831">
        <v>4</v>
      </c>
      <c r="N75" s="829"/>
      <c r="O75" s="834" t="s">
        <v>17</v>
      </c>
      <c r="P75" s="831"/>
      <c r="Q75" s="829"/>
      <c r="R75" s="830" t="s">
        <v>17</v>
      </c>
      <c r="S75" s="831"/>
      <c r="T75" s="835"/>
      <c r="U75" s="830" t="s">
        <v>17</v>
      </c>
      <c r="V75" s="828"/>
      <c r="W75" s="829"/>
      <c r="X75" s="830" t="s">
        <v>17</v>
      </c>
      <c r="Y75" s="831"/>
      <c r="Z75" s="830"/>
      <c r="AA75" s="830"/>
      <c r="AB75" s="828"/>
      <c r="AC75" s="835"/>
      <c r="AD75" s="830"/>
      <c r="AE75" s="836"/>
      <c r="AF75" s="829"/>
      <c r="AG75" s="830"/>
      <c r="AH75" s="831"/>
      <c r="AI75" s="835"/>
      <c r="AJ75" s="830"/>
      <c r="AK75" s="836"/>
      <c r="AL75" s="828"/>
      <c r="AM75" s="258">
        <f>SUM(AN75:AP75)</f>
        <v>3</v>
      </c>
      <c r="AN75" s="259">
        <v>1</v>
      </c>
      <c r="AO75" s="259"/>
      <c r="AP75" s="259">
        <v>2</v>
      </c>
      <c r="AQ75" s="259">
        <f>SUM(B75+E75+H75+K75+N75+Q75+T75+W75)</f>
        <v>16</v>
      </c>
      <c r="AR75" s="260" t="s">
        <v>17</v>
      </c>
      <c r="AS75" s="259">
        <f>SUM(D75+G75+J75+M75+P75+S75+V75+Y75)</f>
        <v>20</v>
      </c>
      <c r="AT75" s="261">
        <f>2*AN75+AO75</f>
        <v>2</v>
      </c>
      <c r="AU75" s="259">
        <v>4</v>
      </c>
      <c r="AV75" s="243">
        <v>16</v>
      </c>
    </row>
    <row r="76" spans="1:46" ht="15.75">
      <c r="A76" s="454"/>
      <c r="AQ76" s="311">
        <f>SUM(AQ72:AQ75)</f>
        <v>75</v>
      </c>
      <c r="AS76" s="311">
        <f>SUM(AS72:AS75)</f>
        <v>75</v>
      </c>
      <c r="AT76" s="311">
        <f>SUM(AT72:AT75)</f>
        <v>12</v>
      </c>
    </row>
    <row r="77" ht="15.75">
      <c r="A77" s="454"/>
    </row>
  </sheetData>
  <sheetProtection/>
  <mergeCells count="104">
    <mergeCell ref="AQ71:AS71"/>
    <mergeCell ref="T64:V64"/>
    <mergeCell ref="W64:Y64"/>
    <mergeCell ref="Z64:AB64"/>
    <mergeCell ref="AC64:AE64"/>
    <mergeCell ref="AF64:AH64"/>
    <mergeCell ref="AI64:AK64"/>
    <mergeCell ref="Z71:AB71"/>
    <mergeCell ref="AC71:AE71"/>
    <mergeCell ref="AQ57:AS57"/>
    <mergeCell ref="B64:D64"/>
    <mergeCell ref="E64:G64"/>
    <mergeCell ref="H64:J64"/>
    <mergeCell ref="K64:M64"/>
    <mergeCell ref="N64:P64"/>
    <mergeCell ref="Q64:S64"/>
    <mergeCell ref="AQ64:AS64"/>
    <mergeCell ref="AQ50:AS50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Q38:AS38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W38:Y38"/>
    <mergeCell ref="Z38:AB38"/>
    <mergeCell ref="AC38:AE38"/>
    <mergeCell ref="AF38:AH38"/>
    <mergeCell ref="AQ2:AS2"/>
    <mergeCell ref="AQ13:AS13"/>
    <mergeCell ref="AQ27:AS27"/>
    <mergeCell ref="B38:D38"/>
    <mergeCell ref="E38:G38"/>
    <mergeCell ref="H38:J38"/>
    <mergeCell ref="K38:M38"/>
    <mergeCell ref="N38:P38"/>
    <mergeCell ref="Q38:S38"/>
    <mergeCell ref="T38:V38"/>
    <mergeCell ref="N71:P71"/>
    <mergeCell ref="Q71:S71"/>
    <mergeCell ref="T71:V71"/>
    <mergeCell ref="W71:Y71"/>
    <mergeCell ref="B71:D71"/>
    <mergeCell ref="E71:G71"/>
    <mergeCell ref="H71:J71"/>
    <mergeCell ref="K71:M71"/>
    <mergeCell ref="AF71:AH71"/>
    <mergeCell ref="AI71:AK71"/>
    <mergeCell ref="AI38:AK38"/>
    <mergeCell ref="AC50:AE50"/>
    <mergeCell ref="AF50:AH50"/>
    <mergeCell ref="AI50:AK50"/>
    <mergeCell ref="AC57:AE57"/>
    <mergeCell ref="AF57:AH57"/>
    <mergeCell ref="AI57:AK57"/>
    <mergeCell ref="Z27:AB27"/>
    <mergeCell ref="AC27:AE27"/>
    <mergeCell ref="AF27:AH27"/>
    <mergeCell ref="AI27:AK27"/>
    <mergeCell ref="N27:P27"/>
    <mergeCell ref="Q27:S27"/>
    <mergeCell ref="T27:V27"/>
    <mergeCell ref="W27:Y27"/>
    <mergeCell ref="B27:D27"/>
    <mergeCell ref="E27:G27"/>
    <mergeCell ref="H27:J27"/>
    <mergeCell ref="K27:M27"/>
    <mergeCell ref="N13:P13"/>
    <mergeCell ref="Q13:S13"/>
    <mergeCell ref="T13:V13"/>
    <mergeCell ref="W13:Y13"/>
    <mergeCell ref="B13:D13"/>
    <mergeCell ref="E13:G13"/>
    <mergeCell ref="H13:J13"/>
    <mergeCell ref="K13:M13"/>
    <mergeCell ref="AF13:AH13"/>
    <mergeCell ref="AI13:AK13"/>
    <mergeCell ref="AF2:AH2"/>
    <mergeCell ref="AI2:AK2"/>
    <mergeCell ref="Z2:AB2"/>
    <mergeCell ref="AC2:AE2"/>
    <mergeCell ref="Z13:AB13"/>
    <mergeCell ref="AC13:AE13"/>
    <mergeCell ref="T2:V2"/>
    <mergeCell ref="W2:Y2"/>
    <mergeCell ref="B2:D2"/>
    <mergeCell ref="E2:G2"/>
    <mergeCell ref="H2:J2"/>
    <mergeCell ref="K2:M2"/>
    <mergeCell ref="N2:P2"/>
    <mergeCell ref="Q2:S2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48" sqref="A48:E53"/>
    </sheetView>
  </sheetViews>
  <sheetFormatPr defaultColWidth="9.00390625" defaultRowHeight="12.75"/>
  <cols>
    <col min="1" max="1" width="3.75390625" style="0" customWidth="1"/>
    <col min="5" max="5" width="4.00390625" style="0" customWidth="1"/>
    <col min="6" max="6" width="4.75390625" style="0" customWidth="1"/>
    <col min="7" max="7" width="4.625" style="0" customWidth="1"/>
    <col min="8" max="8" width="4.875" style="0" customWidth="1"/>
    <col min="9" max="9" width="3.875" style="0" customWidth="1"/>
    <col min="10" max="10" width="4.125" style="0" customWidth="1"/>
    <col min="11" max="11" width="6.00390625" style="0" customWidth="1"/>
    <col min="12" max="12" width="4.00390625" style="0" customWidth="1"/>
    <col min="13" max="13" width="4.25390625" style="0" customWidth="1"/>
    <col min="14" max="14" width="4.125" style="0" customWidth="1"/>
    <col min="15" max="15" width="3.75390625" style="0" customWidth="1"/>
  </cols>
  <sheetData>
    <row r="1" spans="1:15" ht="21" thickBot="1">
      <c r="A1" s="2" t="s">
        <v>0</v>
      </c>
      <c r="B1" s="1"/>
      <c r="C1" s="3"/>
      <c r="D1" s="4" t="s">
        <v>1</v>
      </c>
      <c r="E1" s="4"/>
      <c r="F1" s="228"/>
      <c r="G1" s="228" t="s">
        <v>848</v>
      </c>
      <c r="H1" s="228" t="s">
        <v>536</v>
      </c>
      <c r="I1" s="638" t="s">
        <v>539</v>
      </c>
      <c r="J1" s="228" t="s">
        <v>372</v>
      </c>
      <c r="K1" s="228" t="s">
        <v>895</v>
      </c>
      <c r="L1" s="228"/>
      <c r="M1" s="3"/>
      <c r="N1" s="3"/>
      <c r="O1" s="1"/>
    </row>
    <row r="2" spans="1:15" ht="13.5" thickBot="1">
      <c r="A2" s="1"/>
      <c r="B2" s="1"/>
      <c r="C2" s="3"/>
      <c r="D2" s="3"/>
      <c r="E2" s="3"/>
      <c r="F2" s="3"/>
      <c r="G2" s="3"/>
      <c r="H2" s="3"/>
      <c r="I2" s="3"/>
      <c r="J2" s="3"/>
      <c r="K2" s="5" t="s">
        <v>2</v>
      </c>
      <c r="L2" s="6" t="s">
        <v>3</v>
      </c>
      <c r="M2" s="6" t="s">
        <v>4</v>
      </c>
      <c r="N2" s="7" t="s">
        <v>552</v>
      </c>
      <c r="O2" s="7" t="s">
        <v>845</v>
      </c>
    </row>
    <row r="3" spans="1:15" ht="13.5" customHeight="1" thickBot="1">
      <c r="A3" s="2"/>
      <c r="B3" s="8" t="s">
        <v>832</v>
      </c>
      <c r="C3" s="226" t="str">
        <f>H1</f>
        <v>Rychnov n.K.</v>
      </c>
      <c r="D3" s="226"/>
      <c r="E3" s="226"/>
      <c r="F3" s="226"/>
      <c r="G3" s="226"/>
      <c r="H3" s="226"/>
      <c r="I3" s="226"/>
      <c r="J3" s="226"/>
      <c r="K3" s="9"/>
      <c r="L3" s="10"/>
      <c r="M3" s="11"/>
      <c r="N3" s="12"/>
      <c r="O3" s="12"/>
    </row>
    <row r="4" spans="1:15" ht="13.5" thickBot="1">
      <c r="A4" s="1"/>
      <c r="B4" s="8" t="s">
        <v>5</v>
      </c>
      <c r="C4" s="227" t="str">
        <f>J1</f>
        <v>Popeláři</v>
      </c>
      <c r="D4" s="227"/>
      <c r="E4" s="227"/>
      <c r="F4" s="227"/>
      <c r="G4" s="227"/>
      <c r="H4" s="227"/>
      <c r="I4" s="227"/>
      <c r="J4" s="227"/>
      <c r="K4" s="13"/>
      <c r="L4" s="14"/>
      <c r="M4" s="15"/>
      <c r="N4" s="16"/>
      <c r="O4" s="16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7" t="s">
        <v>6</v>
      </c>
      <c r="B6" s="1"/>
      <c r="C6" s="1"/>
      <c r="D6" s="1"/>
      <c r="E6" s="1"/>
      <c r="F6" s="1"/>
      <c r="G6" s="1"/>
      <c r="H6" s="1"/>
      <c r="I6" s="18" t="s">
        <v>7</v>
      </c>
      <c r="J6" s="1"/>
      <c r="K6" s="1"/>
      <c r="L6" s="1"/>
      <c r="M6" s="1"/>
      <c r="N6" s="1"/>
      <c r="O6" s="1"/>
    </row>
    <row r="7" spans="1:15" ht="13.5" thickBot="1">
      <c r="A7" s="19" t="s">
        <v>8</v>
      </c>
      <c r="B7" s="19" t="s">
        <v>9</v>
      </c>
      <c r="C7" s="19" t="s">
        <v>10</v>
      </c>
      <c r="D7" s="19" t="s">
        <v>11</v>
      </c>
      <c r="E7" s="19"/>
      <c r="F7" s="19"/>
      <c r="G7" s="19"/>
      <c r="H7" s="1"/>
      <c r="I7" s="20" t="s">
        <v>12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16</v>
      </c>
      <c r="O7" s="20"/>
    </row>
    <row r="8" spans="1:15" ht="12.75">
      <c r="A8" s="21"/>
      <c r="B8" s="22"/>
      <c r="C8" s="22"/>
      <c r="D8" s="23"/>
      <c r="E8" s="24"/>
      <c r="F8" s="24"/>
      <c r="G8" s="1"/>
      <c r="H8" s="1"/>
      <c r="I8" s="25"/>
      <c r="J8" s="26"/>
      <c r="K8" s="32" t="s">
        <v>17</v>
      </c>
      <c r="L8" s="27"/>
      <c r="M8" s="27"/>
      <c r="N8" s="28"/>
      <c r="O8" s="1"/>
    </row>
    <row r="9" spans="1:15" ht="12.75">
      <c r="A9" s="29"/>
      <c r="B9" s="30"/>
      <c r="C9" s="30"/>
      <c r="D9" s="22"/>
      <c r="E9" s="24"/>
      <c r="F9" s="24"/>
      <c r="G9" s="1"/>
      <c r="H9" s="1"/>
      <c r="I9" s="31" t="s">
        <v>17</v>
      </c>
      <c r="J9" s="32"/>
      <c r="K9" s="32" t="s">
        <v>17</v>
      </c>
      <c r="L9" s="33"/>
      <c r="M9" s="33"/>
      <c r="N9" s="34"/>
      <c r="O9" s="1"/>
    </row>
    <row r="10" spans="1:15" ht="12.75">
      <c r="A10" s="17" t="s">
        <v>18</v>
      </c>
      <c r="B10" s="1"/>
      <c r="C10" s="1"/>
      <c r="D10" s="1"/>
      <c r="E10" s="1"/>
      <c r="F10" s="1"/>
      <c r="G10" s="1"/>
      <c r="H10" s="1"/>
      <c r="I10" s="31" t="s">
        <v>17</v>
      </c>
      <c r="J10" s="32"/>
      <c r="K10" s="32" t="s">
        <v>17</v>
      </c>
      <c r="L10" s="33"/>
      <c r="M10" s="33"/>
      <c r="N10" s="34"/>
      <c r="O10" s="1"/>
    </row>
    <row r="11" spans="1:15" ht="12.75">
      <c r="A11" s="19" t="s">
        <v>8</v>
      </c>
      <c r="B11" s="19" t="s">
        <v>9</v>
      </c>
      <c r="C11" s="19" t="s">
        <v>10</v>
      </c>
      <c r="D11" s="19" t="s">
        <v>11</v>
      </c>
      <c r="E11" s="20" t="s">
        <v>19</v>
      </c>
      <c r="F11" s="20" t="s">
        <v>20</v>
      </c>
      <c r="G11" s="19"/>
      <c r="H11" s="1"/>
      <c r="I11" s="31" t="s">
        <v>17</v>
      </c>
      <c r="J11" s="32"/>
      <c r="K11" s="32" t="s">
        <v>17</v>
      </c>
      <c r="L11" s="33"/>
      <c r="M11" s="33"/>
      <c r="N11" s="34"/>
      <c r="O11" s="1"/>
    </row>
    <row r="12" spans="1:15" ht="12.75">
      <c r="A12" s="220">
        <v>96</v>
      </c>
      <c r="B12" s="221" t="s">
        <v>616</v>
      </c>
      <c r="C12" s="49" t="s">
        <v>617</v>
      </c>
      <c r="D12" s="224"/>
      <c r="E12" s="96"/>
      <c r="F12" s="38"/>
      <c r="G12" s="1"/>
      <c r="H12" s="1"/>
      <c r="I12" s="31" t="s">
        <v>17</v>
      </c>
      <c r="J12" s="32"/>
      <c r="K12" s="32" t="s">
        <v>17</v>
      </c>
      <c r="L12" s="33"/>
      <c r="M12" s="33"/>
      <c r="N12" s="34"/>
      <c r="O12" s="1"/>
    </row>
    <row r="13" spans="1:15" ht="12.75">
      <c r="A13" s="222">
        <v>14</v>
      </c>
      <c r="B13" s="223" t="s">
        <v>618</v>
      </c>
      <c r="C13" s="168" t="s">
        <v>31</v>
      </c>
      <c r="D13" s="224"/>
      <c r="E13" s="22"/>
      <c r="F13" s="38"/>
      <c r="G13" s="1"/>
      <c r="H13" s="1"/>
      <c r="I13" s="31" t="s">
        <v>17</v>
      </c>
      <c r="J13" s="32"/>
      <c r="K13" s="32" t="s">
        <v>17</v>
      </c>
      <c r="L13" s="33"/>
      <c r="M13" s="33"/>
      <c r="N13" s="34"/>
      <c r="O13" s="1"/>
    </row>
    <row r="14" spans="1:15" ht="12.75">
      <c r="A14" s="220">
        <v>11</v>
      </c>
      <c r="B14" s="223" t="s">
        <v>619</v>
      </c>
      <c r="C14" s="49" t="s">
        <v>52</v>
      </c>
      <c r="D14" s="224"/>
      <c r="E14" s="22"/>
      <c r="F14" s="38"/>
      <c r="G14" s="1"/>
      <c r="H14" s="1"/>
      <c r="I14" s="31" t="s">
        <v>17</v>
      </c>
      <c r="J14" s="32"/>
      <c r="K14" s="32" t="s">
        <v>17</v>
      </c>
      <c r="L14" s="33"/>
      <c r="M14" s="33"/>
      <c r="N14" s="34"/>
      <c r="O14" s="1"/>
    </row>
    <row r="15" spans="1:15" ht="12.75">
      <c r="A15" s="220"/>
      <c r="B15" s="783" t="s">
        <v>620</v>
      </c>
      <c r="C15" s="784" t="s">
        <v>46</v>
      </c>
      <c r="D15" s="224"/>
      <c r="E15" s="22"/>
      <c r="F15" s="37"/>
      <c r="G15" s="1"/>
      <c r="H15" s="1"/>
      <c r="I15" s="31" t="s">
        <v>17</v>
      </c>
      <c r="J15" s="32"/>
      <c r="K15" s="32" t="s">
        <v>17</v>
      </c>
      <c r="L15" s="33"/>
      <c r="M15" s="33"/>
      <c r="N15" s="34"/>
      <c r="O15" s="1"/>
    </row>
    <row r="16" spans="1:15" ht="12.75">
      <c r="A16" s="220">
        <v>37</v>
      </c>
      <c r="B16" s="223" t="s">
        <v>621</v>
      </c>
      <c r="C16" s="49" t="s">
        <v>129</v>
      </c>
      <c r="D16" s="224"/>
      <c r="E16" s="96"/>
      <c r="F16" s="37"/>
      <c r="G16" s="1"/>
      <c r="H16" s="1"/>
      <c r="I16" s="31" t="s">
        <v>17</v>
      </c>
      <c r="J16" s="32"/>
      <c r="K16" s="32" t="s">
        <v>17</v>
      </c>
      <c r="L16" s="33"/>
      <c r="M16" s="33"/>
      <c r="N16" s="34"/>
      <c r="O16" s="1"/>
    </row>
    <row r="17" spans="1:15" ht="12.75">
      <c r="A17" s="220"/>
      <c r="B17" s="223" t="s">
        <v>622</v>
      </c>
      <c r="C17" s="49" t="s">
        <v>292</v>
      </c>
      <c r="D17" s="224"/>
      <c r="E17" s="22"/>
      <c r="F17" s="38"/>
      <c r="G17" s="1"/>
      <c r="H17" s="1"/>
      <c r="I17" s="31" t="s">
        <v>17</v>
      </c>
      <c r="J17" s="32"/>
      <c r="K17" s="32" t="s">
        <v>17</v>
      </c>
      <c r="L17" s="33"/>
      <c r="M17" s="33"/>
      <c r="N17" s="34"/>
      <c r="O17" s="1"/>
    </row>
    <row r="18" spans="1:15" ht="12.75">
      <c r="A18" s="220">
        <v>28</v>
      </c>
      <c r="B18" s="223" t="s">
        <v>623</v>
      </c>
      <c r="C18" s="168" t="s">
        <v>25</v>
      </c>
      <c r="D18" s="224"/>
      <c r="E18" s="593"/>
      <c r="F18" s="37"/>
      <c r="G18" s="1"/>
      <c r="H18" s="1"/>
      <c r="I18" s="31" t="s">
        <v>17</v>
      </c>
      <c r="J18" s="32"/>
      <c r="K18" s="32" t="s">
        <v>17</v>
      </c>
      <c r="L18" s="33"/>
      <c r="M18" s="33"/>
      <c r="N18" s="34"/>
      <c r="O18" s="1"/>
    </row>
    <row r="19" spans="1:15" ht="12.75">
      <c r="A19" s="220"/>
      <c r="B19" s="223" t="s">
        <v>247</v>
      </c>
      <c r="C19" s="49" t="s">
        <v>659</v>
      </c>
      <c r="D19" s="224"/>
      <c r="E19" s="595"/>
      <c r="F19" s="592"/>
      <c r="G19" s="1"/>
      <c r="H19" s="1"/>
      <c r="I19" s="31" t="s">
        <v>17</v>
      </c>
      <c r="J19" s="32"/>
      <c r="K19" s="32" t="s">
        <v>17</v>
      </c>
      <c r="L19" s="33"/>
      <c r="M19" s="33"/>
      <c r="N19" s="34"/>
      <c r="O19" s="1"/>
    </row>
    <row r="20" spans="1:15" ht="12.75">
      <c r="A20" s="220"/>
      <c r="B20" s="223" t="s">
        <v>247</v>
      </c>
      <c r="C20" s="49" t="s">
        <v>34</v>
      </c>
      <c r="D20" s="224"/>
      <c r="E20" s="595"/>
      <c r="F20" s="592"/>
      <c r="G20" s="1"/>
      <c r="H20" s="1"/>
      <c r="I20" s="31" t="s">
        <v>17</v>
      </c>
      <c r="J20" s="32"/>
      <c r="K20" s="32" t="s">
        <v>17</v>
      </c>
      <c r="L20" s="33"/>
      <c r="M20" s="33"/>
      <c r="N20" s="34"/>
      <c r="O20" s="1"/>
    </row>
    <row r="21" spans="1:15" ht="12.75">
      <c r="A21" s="220"/>
      <c r="B21" s="223" t="s">
        <v>247</v>
      </c>
      <c r="C21" s="49" t="s">
        <v>150</v>
      </c>
      <c r="D21" s="752"/>
      <c r="E21" s="594"/>
      <c r="F21" s="38"/>
      <c r="G21" s="1"/>
      <c r="H21" s="1"/>
      <c r="I21" s="31" t="s">
        <v>17</v>
      </c>
      <c r="J21" s="32"/>
      <c r="K21" s="32" t="s">
        <v>17</v>
      </c>
      <c r="L21" s="33"/>
      <c r="M21" s="33"/>
      <c r="N21" s="34"/>
      <c r="O21" s="1"/>
    </row>
    <row r="22" spans="1:15" ht="12.75">
      <c r="A22" s="220">
        <v>13</v>
      </c>
      <c r="B22" s="223" t="s">
        <v>672</v>
      </c>
      <c r="C22" s="49" t="s">
        <v>24</v>
      </c>
      <c r="D22" s="225"/>
      <c r="E22" s="40"/>
      <c r="F22" s="37"/>
      <c r="G22" s="1"/>
      <c r="H22" s="1"/>
      <c r="I22" s="31" t="s">
        <v>17</v>
      </c>
      <c r="J22" s="32"/>
      <c r="K22" s="32" t="s">
        <v>17</v>
      </c>
      <c r="L22" s="33"/>
      <c r="M22" s="33"/>
      <c r="N22" s="34"/>
      <c r="O22" s="1"/>
    </row>
    <row r="23" spans="1:15" ht="12.75">
      <c r="A23" s="220">
        <v>45</v>
      </c>
      <c r="B23" s="223" t="s">
        <v>698</v>
      </c>
      <c r="C23" s="49" t="s">
        <v>52</v>
      </c>
      <c r="D23" s="224"/>
      <c r="E23" s="37"/>
      <c r="F23" s="37"/>
      <c r="G23" s="1"/>
      <c r="H23" s="1"/>
      <c r="I23" s="31" t="s">
        <v>17</v>
      </c>
      <c r="J23" s="32"/>
      <c r="K23" s="32" t="s">
        <v>17</v>
      </c>
      <c r="L23" s="33"/>
      <c r="M23" s="33"/>
      <c r="N23" s="34"/>
      <c r="O23" s="1"/>
    </row>
    <row r="24" spans="1:15" ht="12.75">
      <c r="A24" s="21">
        <v>90</v>
      </c>
      <c r="B24" s="460" t="s">
        <v>710</v>
      </c>
      <c r="C24" s="460" t="s">
        <v>242</v>
      </c>
      <c r="D24" s="224"/>
      <c r="E24" s="459"/>
      <c r="F24" s="37"/>
      <c r="G24" s="1"/>
      <c r="H24" s="1"/>
      <c r="I24" s="31" t="s">
        <v>17</v>
      </c>
      <c r="J24" s="32"/>
      <c r="K24" s="32" t="s">
        <v>17</v>
      </c>
      <c r="L24" s="33"/>
      <c r="M24" s="33"/>
      <c r="N24" s="34"/>
      <c r="O24" s="1"/>
    </row>
    <row r="25" spans="1:15" ht="12.75">
      <c r="A25" s="21">
        <v>29</v>
      </c>
      <c r="B25" s="96" t="s">
        <v>711</v>
      </c>
      <c r="C25" s="96" t="s">
        <v>109</v>
      </c>
      <c r="D25" s="128"/>
      <c r="E25" s="459"/>
      <c r="F25" s="37"/>
      <c r="G25" s="1"/>
      <c r="H25" s="1"/>
      <c r="I25" s="31" t="s">
        <v>17</v>
      </c>
      <c r="J25" s="32"/>
      <c r="K25" s="32" t="s">
        <v>17</v>
      </c>
      <c r="L25" s="33"/>
      <c r="M25" s="33"/>
      <c r="N25" s="34"/>
      <c r="O25" s="1"/>
    </row>
    <row r="26" spans="1:15" ht="12.75">
      <c r="A26" s="127"/>
      <c r="B26" s="128"/>
      <c r="C26" s="128"/>
      <c r="D26" s="128"/>
      <c r="E26" s="459"/>
      <c r="F26" s="37"/>
      <c r="G26" s="1"/>
      <c r="H26" s="1"/>
      <c r="I26" s="31" t="s">
        <v>17</v>
      </c>
      <c r="J26" s="32"/>
      <c r="K26" s="32" t="s">
        <v>17</v>
      </c>
      <c r="L26" s="33"/>
      <c r="M26" s="33"/>
      <c r="N26" s="34"/>
      <c r="O26" s="1"/>
    </row>
    <row r="27" spans="1:15" ht="12.75">
      <c r="A27" s="127"/>
      <c r="B27" s="128"/>
      <c r="C27" s="128"/>
      <c r="D27" s="128"/>
      <c r="E27" s="459"/>
      <c r="F27" s="37"/>
      <c r="G27" s="1"/>
      <c r="H27" s="1"/>
      <c r="I27" s="31" t="s">
        <v>17</v>
      </c>
      <c r="J27" s="32"/>
      <c r="K27" s="32" t="s">
        <v>17</v>
      </c>
      <c r="L27" s="33"/>
      <c r="M27" s="33"/>
      <c r="N27" s="34"/>
      <c r="O27" s="1"/>
    </row>
    <row r="28" spans="1:15" ht="12.75">
      <c r="A28" s="127"/>
      <c r="B28" s="128"/>
      <c r="C28" s="128"/>
      <c r="D28" s="128"/>
      <c r="E28" s="459"/>
      <c r="F28" s="37"/>
      <c r="G28" s="1"/>
      <c r="H28" s="1"/>
      <c r="I28" s="31" t="s">
        <v>17</v>
      </c>
      <c r="J28" s="32"/>
      <c r="K28" s="32" t="s">
        <v>17</v>
      </c>
      <c r="L28" s="33"/>
      <c r="M28" s="33"/>
      <c r="N28" s="34"/>
      <c r="O28" s="1"/>
    </row>
    <row r="29" spans="1:15" ht="12.75">
      <c r="A29" s="17" t="s">
        <v>859</v>
      </c>
      <c r="B29" s="1"/>
      <c r="C29" s="1"/>
      <c r="D29" s="754"/>
      <c r="E29" s="1"/>
      <c r="F29" s="1"/>
      <c r="G29" s="1"/>
      <c r="H29" s="1"/>
      <c r="I29" s="44" t="s">
        <v>37</v>
      </c>
      <c r="J29" s="1"/>
      <c r="K29" s="1"/>
      <c r="L29" s="1"/>
      <c r="M29" s="1"/>
      <c r="N29" s="1"/>
      <c r="O29" s="1"/>
    </row>
    <row r="30" spans="1:15" ht="13.5" thickBot="1">
      <c r="A30" s="19" t="s">
        <v>8</v>
      </c>
      <c r="B30" s="19" t="s">
        <v>9</v>
      </c>
      <c r="C30" s="19" t="s">
        <v>10</v>
      </c>
      <c r="D30" s="19" t="s">
        <v>11</v>
      </c>
      <c r="E30" s="19"/>
      <c r="F30" s="19"/>
      <c r="G30" s="19"/>
      <c r="H30" s="1"/>
      <c r="I30" s="20" t="s">
        <v>12</v>
      </c>
      <c r="J30" s="20" t="s">
        <v>13</v>
      </c>
      <c r="K30" s="20" t="s">
        <v>8</v>
      </c>
      <c r="L30" s="20" t="s">
        <v>38</v>
      </c>
      <c r="M30" s="844" t="s">
        <v>39</v>
      </c>
      <c r="N30" s="844"/>
      <c r="O30" s="1"/>
    </row>
    <row r="31" spans="1:15" ht="12.75">
      <c r="A31" s="45"/>
      <c r="B31" s="46"/>
      <c r="C31" s="23"/>
      <c r="D31" s="22"/>
      <c r="E31" s="1"/>
      <c r="F31" s="1"/>
      <c r="G31" s="1"/>
      <c r="H31" s="1"/>
      <c r="I31" s="25" t="s">
        <v>17</v>
      </c>
      <c r="J31" s="26"/>
      <c r="K31" s="26"/>
      <c r="L31" s="47"/>
      <c r="M31" s="845"/>
      <c r="N31" s="845"/>
      <c r="O31" s="1"/>
    </row>
    <row r="32" spans="1:15" ht="12.75">
      <c r="A32" s="29"/>
      <c r="B32" s="30"/>
      <c r="C32" s="30"/>
      <c r="D32" s="22"/>
      <c r="E32" s="24"/>
      <c r="F32" s="24"/>
      <c r="G32" s="1"/>
      <c r="H32" s="1"/>
      <c r="I32" s="31" t="s">
        <v>17</v>
      </c>
      <c r="J32" s="32"/>
      <c r="K32" s="32"/>
      <c r="L32" s="48"/>
      <c r="M32" s="846"/>
      <c r="N32" s="846"/>
      <c r="O32" s="1"/>
    </row>
    <row r="33" spans="1:15" ht="12.75">
      <c r="A33" s="17" t="s">
        <v>40</v>
      </c>
      <c r="B33" s="1"/>
      <c r="C33" s="1"/>
      <c r="D33" s="1"/>
      <c r="E33" s="1"/>
      <c r="F33" s="1"/>
      <c r="G33" s="1"/>
      <c r="H33" s="1"/>
      <c r="I33" s="31" t="s">
        <v>17</v>
      </c>
      <c r="J33" s="32"/>
      <c r="K33" s="32"/>
      <c r="L33" s="48"/>
      <c r="M33" s="846"/>
      <c r="N33" s="846"/>
      <c r="O33" s="1"/>
    </row>
    <row r="34" spans="1:15" ht="12" customHeight="1">
      <c r="A34" s="19" t="s">
        <v>8</v>
      </c>
      <c r="B34" s="19" t="s">
        <v>9</v>
      </c>
      <c r="C34" s="19" t="s">
        <v>10</v>
      </c>
      <c r="D34" s="19" t="s">
        <v>11</v>
      </c>
      <c r="E34" s="20" t="s">
        <v>19</v>
      </c>
      <c r="F34" s="20" t="s">
        <v>20</v>
      </c>
      <c r="G34" s="19"/>
      <c r="H34" s="1"/>
      <c r="I34" s="31" t="s">
        <v>17</v>
      </c>
      <c r="J34" s="32"/>
      <c r="K34" s="32"/>
      <c r="L34" s="48"/>
      <c r="M34" s="846"/>
      <c r="N34" s="846"/>
      <c r="O34" s="1"/>
    </row>
    <row r="35" spans="1:15" ht="12.75">
      <c r="A35" s="590">
        <v>66</v>
      </c>
      <c r="B35" s="487" t="s">
        <v>374</v>
      </c>
      <c r="C35" s="487" t="s">
        <v>33</v>
      </c>
      <c r="D35" s="487">
        <v>861018</v>
      </c>
      <c r="E35" s="37"/>
      <c r="F35" s="37"/>
      <c r="G35" s="1"/>
      <c r="H35" s="1"/>
      <c r="I35" s="31" t="s">
        <v>17</v>
      </c>
      <c r="J35" s="32"/>
      <c r="K35" s="32"/>
      <c r="L35" s="48"/>
      <c r="M35" s="846"/>
      <c r="N35" s="846"/>
      <c r="O35" s="1"/>
    </row>
    <row r="36" spans="1:15" ht="12.75">
      <c r="A36" s="590">
        <v>9</v>
      </c>
      <c r="B36" s="487" t="s">
        <v>345</v>
      </c>
      <c r="C36" s="487" t="s">
        <v>49</v>
      </c>
      <c r="D36" s="487">
        <v>810514</v>
      </c>
      <c r="E36" s="38"/>
      <c r="F36" s="38"/>
      <c r="G36" s="1"/>
      <c r="H36" s="1"/>
      <c r="I36" s="31" t="s">
        <v>17</v>
      </c>
      <c r="J36" s="32"/>
      <c r="K36" s="32"/>
      <c r="L36" s="48"/>
      <c r="M36" s="846"/>
      <c r="N36" s="846"/>
      <c r="O36" s="1"/>
    </row>
    <row r="37" spans="1:15" ht="12.75">
      <c r="A37" s="590">
        <v>85</v>
      </c>
      <c r="B37" s="487" t="s">
        <v>345</v>
      </c>
      <c r="C37" s="487" t="s">
        <v>308</v>
      </c>
      <c r="D37" s="487">
        <v>853003</v>
      </c>
      <c r="E37" s="38"/>
      <c r="F37" s="38"/>
      <c r="G37" s="1"/>
      <c r="H37" s="1"/>
      <c r="I37" s="31" t="s">
        <v>17</v>
      </c>
      <c r="J37" s="32"/>
      <c r="K37" s="32"/>
      <c r="L37" s="48"/>
      <c r="M37" s="846"/>
      <c r="N37" s="846"/>
      <c r="O37" s="1"/>
    </row>
    <row r="38" spans="1:15" ht="12.75">
      <c r="A38" s="590">
        <v>11</v>
      </c>
      <c r="B38" s="487" t="s">
        <v>243</v>
      </c>
      <c r="C38" s="487" t="s">
        <v>29</v>
      </c>
      <c r="D38" s="487">
        <v>751202</v>
      </c>
      <c r="E38" s="38"/>
      <c r="F38" s="38"/>
      <c r="G38" s="1"/>
      <c r="H38" s="1"/>
      <c r="I38" s="31" t="s">
        <v>17</v>
      </c>
      <c r="J38" s="32"/>
      <c r="K38" s="32"/>
      <c r="L38" s="48"/>
      <c r="M38" s="846"/>
      <c r="N38" s="846"/>
      <c r="O38" s="1"/>
    </row>
    <row r="39" spans="1:15" ht="12.75">
      <c r="A39" s="590"/>
      <c r="B39" s="487" t="s">
        <v>240</v>
      </c>
      <c r="C39" s="487" t="s">
        <v>33</v>
      </c>
      <c r="D39" s="487">
        <v>910510</v>
      </c>
      <c r="E39" s="37"/>
      <c r="F39" s="37"/>
      <c r="G39" s="1"/>
      <c r="H39" s="1"/>
      <c r="I39" s="31" t="s">
        <v>17</v>
      </c>
      <c r="J39" s="32"/>
      <c r="K39" s="32"/>
      <c r="L39" s="48"/>
      <c r="M39" s="846"/>
      <c r="N39" s="846"/>
      <c r="O39" s="1"/>
    </row>
    <row r="40" spans="1:15" ht="13.5" thickBot="1">
      <c r="A40" s="590">
        <v>27</v>
      </c>
      <c r="B40" s="487" t="s">
        <v>240</v>
      </c>
      <c r="C40" s="487" t="s">
        <v>52</v>
      </c>
      <c r="D40" s="487">
        <v>771006</v>
      </c>
      <c r="E40" s="37"/>
      <c r="F40" s="37"/>
      <c r="G40" s="1"/>
      <c r="H40" s="1"/>
      <c r="I40" s="41" t="s">
        <v>17</v>
      </c>
      <c r="J40" s="42"/>
      <c r="K40" s="42"/>
      <c r="L40" s="50"/>
      <c r="M40" s="848"/>
      <c r="N40" s="848"/>
      <c r="O40" s="1"/>
    </row>
    <row r="41" spans="1:15" ht="12.75">
      <c r="A41" s="590">
        <v>15</v>
      </c>
      <c r="B41" s="487" t="s">
        <v>344</v>
      </c>
      <c r="C41" s="487" t="s">
        <v>34</v>
      </c>
      <c r="D41" s="487">
        <v>751121</v>
      </c>
      <c r="E41" s="38"/>
      <c r="F41" s="38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590">
        <v>13</v>
      </c>
      <c r="B42" s="487" t="s">
        <v>343</v>
      </c>
      <c r="C42" s="487" t="s">
        <v>29</v>
      </c>
      <c r="D42" s="487">
        <v>780526</v>
      </c>
      <c r="E42" s="37"/>
      <c r="F42" s="37"/>
      <c r="G42" s="1"/>
      <c r="H42" s="1"/>
      <c r="I42" s="52"/>
      <c r="J42" s="1"/>
      <c r="K42" s="1"/>
      <c r="L42" s="1"/>
      <c r="M42" s="1"/>
      <c r="N42" s="1"/>
      <c r="O42" s="1"/>
    </row>
    <row r="43" spans="1:15" ht="12.75">
      <c r="A43" s="590"/>
      <c r="B43" s="487" t="s">
        <v>243</v>
      </c>
      <c r="C43" s="487" t="s">
        <v>34</v>
      </c>
      <c r="D43" s="487">
        <v>780224</v>
      </c>
      <c r="E43" s="38"/>
      <c r="F43" s="38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590"/>
      <c r="B44" s="487" t="s">
        <v>245</v>
      </c>
      <c r="C44" s="487" t="s">
        <v>29</v>
      </c>
      <c r="D44" s="487">
        <v>720228</v>
      </c>
      <c r="E44" s="38"/>
      <c r="F44" s="38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90"/>
      <c r="B45" s="487" t="s">
        <v>376</v>
      </c>
      <c r="C45" s="487" t="s">
        <v>34</v>
      </c>
      <c r="D45" s="487">
        <v>790412</v>
      </c>
      <c r="E45" s="38"/>
      <c r="F45" s="38"/>
      <c r="G45" s="1"/>
      <c r="H45" s="1"/>
      <c r="I45" s="53"/>
      <c r="J45" s="53"/>
      <c r="K45" s="53"/>
      <c r="L45" s="53"/>
      <c r="M45" s="53"/>
      <c r="N45" s="53"/>
      <c r="O45" s="1"/>
    </row>
    <row r="46" spans="1:15" ht="12.75">
      <c r="A46" s="590"/>
      <c r="B46" s="487" t="s">
        <v>346</v>
      </c>
      <c r="C46" s="487" t="s">
        <v>239</v>
      </c>
      <c r="D46" s="487">
        <v>830929</v>
      </c>
      <c r="E46" s="37"/>
      <c r="F46" s="37"/>
      <c r="G46" s="1"/>
      <c r="H46" s="1"/>
      <c r="I46" s="847" t="s">
        <v>54</v>
      </c>
      <c r="J46" s="847"/>
      <c r="K46" s="847"/>
      <c r="L46" s="847"/>
      <c r="M46" s="847"/>
      <c r="N46" s="847"/>
      <c r="O46" s="1"/>
    </row>
    <row r="47" spans="1:15" ht="12.75">
      <c r="A47" s="590">
        <v>66</v>
      </c>
      <c r="B47" s="655" t="s">
        <v>244</v>
      </c>
      <c r="C47" s="655" t="s">
        <v>707</v>
      </c>
      <c r="D47" s="655">
        <v>820517</v>
      </c>
      <c r="E47" s="37"/>
      <c r="F47" s="37"/>
      <c r="G47" s="1"/>
      <c r="H47" s="1"/>
      <c r="I47" s="52"/>
      <c r="J47" s="1"/>
      <c r="K47" s="1"/>
      <c r="L47" s="1"/>
      <c r="M47" s="1"/>
      <c r="N47" s="1"/>
      <c r="O47" s="1"/>
    </row>
    <row r="48" spans="1:15" ht="12.75">
      <c r="A48" s="36"/>
      <c r="B48" s="36"/>
      <c r="C48" s="36"/>
      <c r="D48" s="36"/>
      <c r="E48" s="37"/>
      <c r="F48" s="37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36"/>
      <c r="B49" s="460"/>
      <c r="C49" s="460"/>
      <c r="D49" s="36"/>
      <c r="E49" s="37"/>
      <c r="F49" s="37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493"/>
      <c r="C50" s="493"/>
      <c r="D50" s="1"/>
      <c r="E50" s="37"/>
      <c r="F50" s="37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595"/>
      <c r="C51" s="595"/>
      <c r="D51" s="1"/>
      <c r="E51" s="37"/>
      <c r="F51" s="37"/>
      <c r="G51" s="1"/>
      <c r="H51" s="1"/>
      <c r="I51" s="53"/>
      <c r="J51" s="53"/>
      <c r="K51" s="53"/>
      <c r="L51" s="53"/>
      <c r="M51" s="53"/>
      <c r="N51" s="53"/>
      <c r="O51" s="1"/>
    </row>
    <row r="52" spans="1:15" ht="12.75">
      <c r="A52" s="127"/>
      <c r="B52" s="128"/>
      <c r="C52" s="128"/>
      <c r="D52" s="128"/>
      <c r="E52" s="37"/>
      <c r="F52" s="37"/>
      <c r="G52" s="1"/>
      <c r="H52" s="1"/>
      <c r="I52" s="847" t="s">
        <v>56</v>
      </c>
      <c r="J52" s="847"/>
      <c r="K52" s="847"/>
      <c r="L52" s="847"/>
      <c r="M52" s="847"/>
      <c r="N52" s="847"/>
      <c r="O52" s="1"/>
    </row>
    <row r="53" spans="1:15" ht="12.75">
      <c r="A53" s="127"/>
      <c r="B53" s="128"/>
      <c r="C53" s="128"/>
      <c r="D53" s="128"/>
      <c r="E53" s="49"/>
      <c r="F53" s="49"/>
      <c r="G53" s="1"/>
      <c r="H53" s="1"/>
      <c r="I53" s="53"/>
      <c r="J53" s="53"/>
      <c r="K53" s="53"/>
      <c r="L53" s="53"/>
      <c r="M53" s="53"/>
      <c r="N53" s="53"/>
      <c r="O53" s="1"/>
    </row>
    <row r="54" spans="1:15" ht="12.75">
      <c r="A54" s="127"/>
      <c r="B54" s="128"/>
      <c r="C54" s="128"/>
      <c r="D54" s="128"/>
      <c r="G54" s="1"/>
      <c r="H54" s="1"/>
      <c r="I54" s="847" t="s">
        <v>57</v>
      </c>
      <c r="J54" s="847"/>
      <c r="K54" s="847"/>
      <c r="L54" s="847"/>
      <c r="M54" s="847"/>
      <c r="N54" s="847"/>
      <c r="O54" s="1"/>
    </row>
  </sheetData>
  <sheetProtection/>
  <mergeCells count="14">
    <mergeCell ref="M34:N34"/>
    <mergeCell ref="M35:N35"/>
    <mergeCell ref="I52:N52"/>
    <mergeCell ref="I54:N54"/>
    <mergeCell ref="M36:N36"/>
    <mergeCell ref="M37:N37"/>
    <mergeCell ref="M38:N38"/>
    <mergeCell ref="M39:N39"/>
    <mergeCell ref="M40:N40"/>
    <mergeCell ref="I46:N46"/>
    <mergeCell ref="M30:N30"/>
    <mergeCell ref="M31:N31"/>
    <mergeCell ref="M32:N32"/>
    <mergeCell ref="M33:N33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346"/>
  <sheetViews>
    <sheetView zoomScalePageLayoutView="0" workbookViewId="0" topLeftCell="A247">
      <selection activeCell="AV194" sqref="AV194"/>
    </sheetView>
  </sheetViews>
  <sheetFormatPr defaultColWidth="9.00390625" defaultRowHeight="12.75"/>
  <cols>
    <col min="1" max="1" width="9.00390625" style="56" customWidth="1"/>
    <col min="2" max="2" width="12.75390625" style="1" customWidth="1"/>
    <col min="3" max="3" width="10.75390625" style="1" customWidth="1"/>
    <col min="4" max="4" width="10.00390625" style="170" customWidth="1"/>
    <col min="5" max="5" width="5.75390625" style="35" customWidth="1"/>
    <col min="6" max="6" width="5.375" style="230" customWidth="1"/>
    <col min="7" max="9" width="3.75390625" style="1" customWidth="1"/>
    <col min="10" max="10" width="7.25390625" style="1" customWidth="1"/>
    <col min="11" max="11" width="3.75390625" style="1" customWidth="1"/>
    <col min="12" max="13" width="1.25" style="1" customWidth="1"/>
    <col min="14" max="14" width="2.875" style="1" customWidth="1"/>
    <col min="15" max="15" width="3.75390625" style="1" customWidth="1"/>
    <col min="16" max="16" width="2.875" style="1" customWidth="1"/>
    <col min="17" max="17" width="3.75390625" style="1" customWidth="1"/>
    <col min="18" max="18" width="3.00390625" style="1" customWidth="1"/>
    <col min="19" max="20" width="2.875" style="1" customWidth="1"/>
    <col min="21" max="22" width="3.125" style="1" customWidth="1"/>
    <col min="23" max="30" width="3.00390625" style="1" customWidth="1"/>
    <col min="31" max="31" width="0.875" style="35" customWidth="1"/>
    <col min="32" max="34" width="2.375" style="35" customWidth="1"/>
    <col min="35" max="35" width="3.00390625" style="35" customWidth="1"/>
    <col min="36" max="39" width="2.375" style="35" customWidth="1"/>
    <col min="40" max="40" width="2.75390625" style="35" customWidth="1"/>
    <col min="41" max="41" width="2.375" style="35" customWidth="1"/>
    <col min="42" max="48" width="2.375" style="171" customWidth="1"/>
    <col min="49" max="49" width="1.25" style="1" customWidth="1"/>
    <col min="50" max="50" width="3.125" style="1" customWidth="1"/>
    <col min="51" max="66" width="2.75390625" style="1" customWidth="1"/>
    <col min="67" max="16384" width="9.00390625" style="1" customWidth="1"/>
  </cols>
  <sheetData>
    <row r="1" ht="18">
      <c r="A1" s="169" t="s">
        <v>551</v>
      </c>
    </row>
    <row r="2" ht="5.25" customHeight="1"/>
    <row r="3" spans="1:48" s="86" customFormat="1" ht="12.75" customHeight="1">
      <c r="A3" s="172"/>
      <c r="D3" s="80"/>
      <c r="E3" s="157"/>
      <c r="F3" s="231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73"/>
      <c r="AQ3" s="173"/>
      <c r="AR3" s="173"/>
      <c r="AS3" s="173"/>
      <c r="AT3" s="173"/>
      <c r="AU3" s="173"/>
      <c r="AV3" s="173"/>
    </row>
    <row r="4" spans="1:57" s="86" customFormat="1" ht="12.75" customHeight="1">
      <c r="A4" s="174" t="s">
        <v>414</v>
      </c>
      <c r="D4" s="80"/>
      <c r="E4" s="157"/>
      <c r="F4" s="231"/>
      <c r="Q4" s="86" t="s">
        <v>15</v>
      </c>
      <c r="R4" s="86" t="s">
        <v>433</v>
      </c>
      <c r="S4" s="86" t="s">
        <v>434</v>
      </c>
      <c r="T4" s="86" t="s">
        <v>435</v>
      </c>
      <c r="AE4" s="157"/>
      <c r="AF4" s="157"/>
      <c r="AG4" s="157"/>
      <c r="AH4" s="157"/>
      <c r="AI4" s="157"/>
      <c r="AJ4" s="157"/>
      <c r="AK4" s="157" t="s">
        <v>20</v>
      </c>
      <c r="AL4" s="157" t="s">
        <v>436</v>
      </c>
      <c r="AM4" s="157" t="s">
        <v>437</v>
      </c>
      <c r="AN4" s="157" t="s">
        <v>436</v>
      </c>
      <c r="AO4" s="157" t="s">
        <v>438</v>
      </c>
      <c r="AP4" s="173" t="s">
        <v>439</v>
      </c>
      <c r="AQ4" s="173" t="s">
        <v>440</v>
      </c>
      <c r="AR4" s="173" t="s">
        <v>441</v>
      </c>
      <c r="AS4" s="173" t="s">
        <v>439</v>
      </c>
      <c r="AT4" s="173"/>
      <c r="AU4" s="173"/>
      <c r="AV4" s="173"/>
      <c r="AZ4" s="86" t="s">
        <v>442</v>
      </c>
      <c r="BA4" s="86" t="s">
        <v>443</v>
      </c>
      <c r="BB4" s="86" t="s">
        <v>439</v>
      </c>
      <c r="BC4" s="86" t="s">
        <v>436</v>
      </c>
      <c r="BD4" s="86" t="s">
        <v>438</v>
      </c>
      <c r="BE4" s="86" t="s">
        <v>435</v>
      </c>
    </row>
    <row r="5" spans="1:66" s="86" customFormat="1" ht="10.5" customHeight="1">
      <c r="A5" s="29"/>
      <c r="B5" s="175" t="s">
        <v>64</v>
      </c>
      <c r="C5" s="175" t="s">
        <v>65</v>
      </c>
      <c r="D5" s="176" t="s">
        <v>444</v>
      </c>
      <c r="E5" s="177" t="s">
        <v>445</v>
      </c>
      <c r="F5" s="232" t="s">
        <v>485</v>
      </c>
      <c r="G5" s="177" t="s">
        <v>446</v>
      </c>
      <c r="H5" s="177" t="s">
        <v>447</v>
      </c>
      <c r="I5" s="177" t="s">
        <v>448</v>
      </c>
      <c r="J5" s="177" t="s">
        <v>826</v>
      </c>
      <c r="K5" s="177" t="s">
        <v>450</v>
      </c>
      <c r="L5" s="178"/>
      <c r="M5" s="178"/>
      <c r="N5" s="177">
        <v>1</v>
      </c>
      <c r="O5" s="177">
        <v>2</v>
      </c>
      <c r="P5" s="177">
        <v>3</v>
      </c>
      <c r="Q5" s="177">
        <v>4</v>
      </c>
      <c r="R5" s="177">
        <v>5</v>
      </c>
      <c r="S5" s="786">
        <v>6</v>
      </c>
      <c r="T5" s="791">
        <v>7</v>
      </c>
      <c r="U5" s="680">
        <v>8</v>
      </c>
      <c r="V5" s="177">
        <v>9</v>
      </c>
      <c r="W5" s="179">
        <v>10</v>
      </c>
      <c r="X5" s="179">
        <v>11</v>
      </c>
      <c r="Y5" s="179">
        <v>12</v>
      </c>
      <c r="Z5" s="179">
        <v>13</v>
      </c>
      <c r="AA5" s="179">
        <v>14</v>
      </c>
      <c r="AB5" s="179">
        <v>15</v>
      </c>
      <c r="AC5" s="179">
        <v>16</v>
      </c>
      <c r="AD5" s="179">
        <v>17</v>
      </c>
      <c r="AE5" s="157"/>
      <c r="AF5" s="177">
        <v>1</v>
      </c>
      <c r="AG5" s="177">
        <v>2</v>
      </c>
      <c r="AH5" s="177">
        <v>3</v>
      </c>
      <c r="AI5" s="177">
        <v>4</v>
      </c>
      <c r="AJ5" s="177">
        <v>5</v>
      </c>
      <c r="AK5" s="177">
        <v>6</v>
      </c>
      <c r="AL5" s="177">
        <v>7</v>
      </c>
      <c r="AM5" s="177">
        <v>8</v>
      </c>
      <c r="AN5" s="177">
        <v>9</v>
      </c>
      <c r="AO5" s="179">
        <v>10</v>
      </c>
      <c r="AP5" s="179">
        <v>11</v>
      </c>
      <c r="AQ5" s="179">
        <v>12</v>
      </c>
      <c r="AR5" s="179">
        <v>13</v>
      </c>
      <c r="AS5" s="179">
        <v>14</v>
      </c>
      <c r="AT5" s="179">
        <v>15</v>
      </c>
      <c r="AU5" s="179">
        <v>16</v>
      </c>
      <c r="AV5" s="179">
        <v>17</v>
      </c>
      <c r="AX5" s="177">
        <v>1</v>
      </c>
      <c r="AY5" s="177">
        <v>2</v>
      </c>
      <c r="AZ5" s="177">
        <v>3</v>
      </c>
      <c r="BA5" s="177">
        <v>4</v>
      </c>
      <c r="BB5" s="177">
        <v>5</v>
      </c>
      <c r="BC5" s="177">
        <v>6</v>
      </c>
      <c r="BD5" s="177">
        <v>7</v>
      </c>
      <c r="BE5" s="177">
        <v>8</v>
      </c>
      <c r="BF5" s="177">
        <v>9</v>
      </c>
      <c r="BG5" s="177">
        <v>10</v>
      </c>
      <c r="BH5" s="177">
        <v>11</v>
      </c>
      <c r="BI5" s="177">
        <v>12</v>
      </c>
      <c r="BJ5" s="177">
        <v>13</v>
      </c>
      <c r="BK5" s="177">
        <v>14</v>
      </c>
      <c r="BL5" s="177">
        <v>15</v>
      </c>
      <c r="BM5" s="177">
        <v>16</v>
      </c>
      <c r="BN5" s="177">
        <v>17</v>
      </c>
    </row>
    <row r="6" spans="1:66" s="86" customFormat="1" ht="11.25" customHeight="1">
      <c r="A6" s="127"/>
      <c r="B6" s="224" t="s">
        <v>154</v>
      </c>
      <c r="C6" s="224" t="s">
        <v>314</v>
      </c>
      <c r="D6" s="224">
        <v>720517</v>
      </c>
      <c r="E6" s="182" t="s">
        <v>451</v>
      </c>
      <c r="F6" s="233" t="e">
        <f>J6/G6</f>
        <v>#DIV/0!</v>
      </c>
      <c r="G6" s="182">
        <f>COUNT(N6:AD6)</f>
        <v>0</v>
      </c>
      <c r="H6" s="182">
        <f>SUM(N6:AD6)</f>
        <v>0</v>
      </c>
      <c r="I6" s="182">
        <f>SUM(AF6:AV6)</f>
        <v>0</v>
      </c>
      <c r="J6" s="183">
        <f>SUM(H6:I6)</f>
        <v>0</v>
      </c>
      <c r="K6" s="182">
        <f>SUM(AX6:BN6)</f>
        <v>0</v>
      </c>
      <c r="L6" s="157"/>
      <c r="M6" s="157"/>
      <c r="N6" s="184"/>
      <c r="O6" s="184"/>
      <c r="P6" s="184"/>
      <c r="Q6" s="184"/>
      <c r="R6" s="184"/>
      <c r="S6" s="787"/>
      <c r="T6" s="197"/>
      <c r="U6" s="681"/>
      <c r="V6" s="184"/>
      <c r="W6" s="184"/>
      <c r="X6" s="184"/>
      <c r="Y6" s="184"/>
      <c r="Z6" s="184"/>
      <c r="AA6" s="184"/>
      <c r="AB6" s="184"/>
      <c r="AC6" s="184"/>
      <c r="AD6" s="184"/>
      <c r="AE6" s="20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455"/>
      <c r="AX6" s="190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s="86" customFormat="1" ht="11.25" customHeight="1">
      <c r="A7" s="127">
        <v>54</v>
      </c>
      <c r="B7" s="224" t="s">
        <v>157</v>
      </c>
      <c r="C7" s="224" t="s">
        <v>34</v>
      </c>
      <c r="D7" s="224">
        <v>920701</v>
      </c>
      <c r="E7" s="182" t="s">
        <v>451</v>
      </c>
      <c r="F7" s="233">
        <f>J7/G7</f>
        <v>3.8125</v>
      </c>
      <c r="G7" s="182">
        <f>COUNT(N7:AD7)</f>
        <v>16</v>
      </c>
      <c r="H7" s="182">
        <f>SUM(N7:AD7)</f>
        <v>32</v>
      </c>
      <c r="I7" s="182">
        <f>SUM(AF7:AV7)</f>
        <v>29</v>
      </c>
      <c r="J7" s="183">
        <f>SUM(H7:I7)</f>
        <v>61</v>
      </c>
      <c r="K7" s="182">
        <f>SUM(AX7:BN7)</f>
        <v>0</v>
      </c>
      <c r="L7" s="157"/>
      <c r="M7" s="157"/>
      <c r="N7" s="184">
        <v>1</v>
      </c>
      <c r="O7" s="184">
        <v>1</v>
      </c>
      <c r="P7" s="184">
        <v>1</v>
      </c>
      <c r="Q7" s="184">
        <v>3</v>
      </c>
      <c r="R7" s="184">
        <v>2</v>
      </c>
      <c r="S7" s="787">
        <v>0</v>
      </c>
      <c r="T7" s="197">
        <v>2</v>
      </c>
      <c r="U7" s="681">
        <v>1</v>
      </c>
      <c r="V7" s="184"/>
      <c r="W7" s="184">
        <v>1</v>
      </c>
      <c r="X7" s="184">
        <v>3</v>
      </c>
      <c r="Y7" s="184">
        <v>3</v>
      </c>
      <c r="Z7" s="184">
        <v>2</v>
      </c>
      <c r="AA7" s="184">
        <v>5</v>
      </c>
      <c r="AB7" s="184">
        <v>3</v>
      </c>
      <c r="AC7" s="184">
        <v>3</v>
      </c>
      <c r="AD7" s="184">
        <v>1</v>
      </c>
      <c r="AE7" s="204"/>
      <c r="AF7" s="184">
        <v>2</v>
      </c>
      <c r="AG7" s="184">
        <v>1</v>
      </c>
      <c r="AH7" s="184">
        <v>2</v>
      </c>
      <c r="AI7" s="184">
        <v>1</v>
      </c>
      <c r="AJ7" s="184">
        <v>3</v>
      </c>
      <c r="AK7" s="184">
        <v>0</v>
      </c>
      <c r="AL7" s="184">
        <v>0</v>
      </c>
      <c r="AM7" s="184">
        <v>2</v>
      </c>
      <c r="AN7" s="184"/>
      <c r="AO7" s="184">
        <v>3</v>
      </c>
      <c r="AP7" s="184">
        <v>2</v>
      </c>
      <c r="AQ7" s="184">
        <v>1</v>
      </c>
      <c r="AR7" s="184">
        <v>0</v>
      </c>
      <c r="AS7" s="184">
        <v>4</v>
      </c>
      <c r="AT7" s="184">
        <v>6</v>
      </c>
      <c r="AU7" s="184">
        <v>1</v>
      </c>
      <c r="AV7" s="184">
        <v>1</v>
      </c>
      <c r="AW7" s="455"/>
      <c r="AX7" s="190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spans="1:68" s="86" customFormat="1" ht="11.25" customHeight="1">
      <c r="A8" s="127">
        <v>84</v>
      </c>
      <c r="B8" s="224" t="s">
        <v>152</v>
      </c>
      <c r="C8" s="224" t="s">
        <v>109</v>
      </c>
      <c r="D8" s="224">
        <v>840911</v>
      </c>
      <c r="E8" s="182" t="s">
        <v>451</v>
      </c>
      <c r="F8" s="233" t="e">
        <f>J8/G8</f>
        <v>#DIV/0!</v>
      </c>
      <c r="G8" s="182">
        <f>COUNT(N8:AD8)</f>
        <v>0</v>
      </c>
      <c r="H8" s="182">
        <f>SUM(N8:AD8)</f>
        <v>0</v>
      </c>
      <c r="I8" s="182">
        <f>SUM(AF8:AV8)</f>
        <v>0</v>
      </c>
      <c r="J8" s="183">
        <f>SUM(H8:I8)</f>
        <v>0</v>
      </c>
      <c r="K8" s="182">
        <f>SUM(AX8:BN8)</f>
        <v>0</v>
      </c>
      <c r="L8" s="157"/>
      <c r="M8" s="157"/>
      <c r="N8" s="184"/>
      <c r="O8" s="184"/>
      <c r="P8" s="184"/>
      <c r="Q8" s="184"/>
      <c r="R8" s="184"/>
      <c r="S8" s="787"/>
      <c r="T8" s="197"/>
      <c r="U8" s="681"/>
      <c r="V8" s="184"/>
      <c r="W8" s="184"/>
      <c r="X8" s="184"/>
      <c r="Y8" s="184"/>
      <c r="Z8" s="184"/>
      <c r="AA8" s="184"/>
      <c r="AB8" s="184"/>
      <c r="AC8" s="184"/>
      <c r="AD8" s="184"/>
      <c r="AE8" s="20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455"/>
      <c r="AX8" s="190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P8" s="186"/>
    </row>
    <row r="9" spans="1:68" s="186" customFormat="1" ht="11.25" customHeight="1">
      <c r="A9" s="127"/>
      <c r="B9" s="224" t="s">
        <v>159</v>
      </c>
      <c r="C9" s="224" t="s">
        <v>133</v>
      </c>
      <c r="D9" s="224">
        <v>790728</v>
      </c>
      <c r="E9" s="182" t="s">
        <v>451</v>
      </c>
      <c r="F9" s="233">
        <f>J9/G9</f>
        <v>3</v>
      </c>
      <c r="G9" s="182">
        <f>COUNT(N9:AD9)</f>
        <v>1</v>
      </c>
      <c r="H9" s="182">
        <f>SUM(N9:AD9)</f>
        <v>1</v>
      </c>
      <c r="I9" s="182">
        <f>SUM(AF9:AV9)</f>
        <v>2</v>
      </c>
      <c r="J9" s="183">
        <f>SUM(H9:I9)</f>
        <v>3</v>
      </c>
      <c r="K9" s="182">
        <f>SUM(AX9:BN9)</f>
        <v>0</v>
      </c>
      <c r="L9" s="187"/>
      <c r="M9" s="187"/>
      <c r="N9" s="184"/>
      <c r="O9" s="184"/>
      <c r="P9" s="184">
        <v>1</v>
      </c>
      <c r="Q9" s="184"/>
      <c r="R9" s="184"/>
      <c r="S9" s="787"/>
      <c r="T9" s="197"/>
      <c r="U9" s="681"/>
      <c r="V9" s="184"/>
      <c r="W9" s="184"/>
      <c r="X9" s="184"/>
      <c r="Y9" s="184"/>
      <c r="Z9" s="184"/>
      <c r="AA9" s="184"/>
      <c r="AB9" s="184"/>
      <c r="AC9" s="184"/>
      <c r="AD9" s="184"/>
      <c r="AE9" s="204"/>
      <c r="AF9" s="184"/>
      <c r="AG9" s="184"/>
      <c r="AH9" s="184">
        <v>2</v>
      </c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456"/>
      <c r="AX9" s="21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P9" s="86"/>
    </row>
    <row r="10" spans="1:66" s="86" customFormat="1" ht="11.25" customHeight="1">
      <c r="A10" s="127">
        <v>82</v>
      </c>
      <c r="B10" s="224" t="s">
        <v>154</v>
      </c>
      <c r="C10" s="224" t="s">
        <v>633</v>
      </c>
      <c r="D10" s="224"/>
      <c r="E10" s="182" t="s">
        <v>451</v>
      </c>
      <c r="F10" s="233">
        <f>J10/G10</f>
        <v>2.4705882352941178</v>
      </c>
      <c r="G10" s="182">
        <f>COUNT(N10:AD10)</f>
        <v>17</v>
      </c>
      <c r="H10" s="182">
        <f>SUM(N10:AD10)</f>
        <v>27</v>
      </c>
      <c r="I10" s="182">
        <f>SUM(AF10:AV10)</f>
        <v>15</v>
      </c>
      <c r="J10" s="183">
        <f>SUM(H10:I10)</f>
        <v>42</v>
      </c>
      <c r="K10" s="182">
        <f>SUM(AX10:BN10)</f>
        <v>0</v>
      </c>
      <c r="L10" s="157"/>
      <c r="M10" s="157"/>
      <c r="N10" s="184">
        <v>0</v>
      </c>
      <c r="O10" s="184">
        <v>0</v>
      </c>
      <c r="P10" s="184">
        <v>0</v>
      </c>
      <c r="Q10" s="184">
        <v>0</v>
      </c>
      <c r="R10" s="184">
        <v>4</v>
      </c>
      <c r="S10" s="787">
        <v>1</v>
      </c>
      <c r="T10" s="197">
        <v>2</v>
      </c>
      <c r="U10" s="681">
        <v>3</v>
      </c>
      <c r="V10" s="184">
        <v>0</v>
      </c>
      <c r="W10" s="184">
        <v>0</v>
      </c>
      <c r="X10" s="184">
        <v>3</v>
      </c>
      <c r="Y10" s="184">
        <v>2</v>
      </c>
      <c r="Z10" s="184">
        <v>3</v>
      </c>
      <c r="AA10" s="184">
        <v>5</v>
      </c>
      <c r="AB10" s="184">
        <v>3</v>
      </c>
      <c r="AC10" s="184">
        <v>1</v>
      </c>
      <c r="AD10" s="184">
        <v>0</v>
      </c>
      <c r="AE10" s="204"/>
      <c r="AF10" s="184">
        <v>1</v>
      </c>
      <c r="AG10" s="184">
        <v>1</v>
      </c>
      <c r="AH10" s="184">
        <v>0</v>
      </c>
      <c r="AI10" s="184">
        <v>0</v>
      </c>
      <c r="AJ10" s="184">
        <v>2</v>
      </c>
      <c r="AK10" s="184">
        <v>1</v>
      </c>
      <c r="AL10" s="184">
        <v>1</v>
      </c>
      <c r="AM10" s="184">
        <v>0</v>
      </c>
      <c r="AN10" s="184">
        <v>0</v>
      </c>
      <c r="AO10" s="184">
        <v>0</v>
      </c>
      <c r="AP10" s="184">
        <v>2</v>
      </c>
      <c r="AQ10" s="184">
        <v>1</v>
      </c>
      <c r="AR10" s="184">
        <v>1</v>
      </c>
      <c r="AS10" s="184">
        <v>4</v>
      </c>
      <c r="AT10" s="184">
        <v>0</v>
      </c>
      <c r="AU10" s="184">
        <v>1</v>
      </c>
      <c r="AV10" s="184">
        <v>0</v>
      </c>
      <c r="AW10" s="455"/>
      <c r="AX10" s="190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s="86" customFormat="1" ht="11.25" customHeight="1">
      <c r="A11" s="127"/>
      <c r="B11" s="224" t="s">
        <v>359</v>
      </c>
      <c r="C11" s="224" t="s">
        <v>109</v>
      </c>
      <c r="D11" s="224">
        <v>850704</v>
      </c>
      <c r="E11" s="182" t="s">
        <v>451</v>
      </c>
      <c r="F11" s="233" t="e">
        <f aca="true" t="shared" si="0" ref="F11:F19">J11/G11</f>
        <v>#DIV/0!</v>
      </c>
      <c r="G11" s="182">
        <f aca="true" t="shared" si="1" ref="G11:G19">COUNT(N11:AD11)</f>
        <v>0</v>
      </c>
      <c r="H11" s="182">
        <f aca="true" t="shared" si="2" ref="H11:H19">SUM(N11:AD11)</f>
        <v>0</v>
      </c>
      <c r="I11" s="182">
        <f aca="true" t="shared" si="3" ref="I11:I19">SUM(AF11:AV11)</f>
        <v>0</v>
      </c>
      <c r="J11" s="183">
        <f aca="true" t="shared" si="4" ref="J11:J19">SUM(H11:I11)</f>
        <v>0</v>
      </c>
      <c r="K11" s="182">
        <f aca="true" t="shared" si="5" ref="K11:K19">SUM(AX11:BN11)</f>
        <v>0</v>
      </c>
      <c r="L11" s="157"/>
      <c r="M11" s="157"/>
      <c r="N11" s="184"/>
      <c r="O11" s="184"/>
      <c r="P11" s="184"/>
      <c r="Q11" s="184"/>
      <c r="R11" s="184"/>
      <c r="S11" s="787"/>
      <c r="T11" s="197"/>
      <c r="U11" s="681"/>
      <c r="V11" s="184"/>
      <c r="W11" s="184"/>
      <c r="X11" s="184"/>
      <c r="Y11" s="184"/>
      <c r="Z11" s="184"/>
      <c r="AA11" s="184"/>
      <c r="AB11" s="184"/>
      <c r="AC11" s="184"/>
      <c r="AD11" s="184"/>
      <c r="AE11" s="20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455"/>
      <c r="AX11" s="190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s="86" customFormat="1" ht="11.25" customHeight="1">
      <c r="A12" s="127">
        <v>47</v>
      </c>
      <c r="B12" s="224" t="s">
        <v>365</v>
      </c>
      <c r="C12" s="224" t="s">
        <v>43</v>
      </c>
      <c r="D12" s="224">
        <v>870629</v>
      </c>
      <c r="E12" s="182" t="s">
        <v>451</v>
      </c>
      <c r="F12" s="233" t="e">
        <f t="shared" si="0"/>
        <v>#DIV/0!</v>
      </c>
      <c r="G12" s="182">
        <f t="shared" si="1"/>
        <v>0</v>
      </c>
      <c r="H12" s="182">
        <f t="shared" si="2"/>
        <v>0</v>
      </c>
      <c r="I12" s="182">
        <f t="shared" si="3"/>
        <v>0</v>
      </c>
      <c r="J12" s="183">
        <f t="shared" si="4"/>
        <v>0</v>
      </c>
      <c r="K12" s="182">
        <f t="shared" si="5"/>
        <v>0</v>
      </c>
      <c r="L12" s="157"/>
      <c r="M12" s="157"/>
      <c r="N12" s="184"/>
      <c r="O12" s="184"/>
      <c r="P12" s="184"/>
      <c r="Q12" s="184"/>
      <c r="R12" s="184"/>
      <c r="S12" s="787"/>
      <c r="T12" s="197"/>
      <c r="U12" s="681"/>
      <c r="V12" s="184"/>
      <c r="W12" s="184"/>
      <c r="X12" s="184"/>
      <c r="Y12" s="184"/>
      <c r="Z12" s="184"/>
      <c r="AA12" s="184"/>
      <c r="AB12" s="184"/>
      <c r="AC12" s="184"/>
      <c r="AD12" s="184"/>
      <c r="AE12" s="20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455"/>
      <c r="AX12" s="190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s="86" customFormat="1" ht="11.25" customHeight="1">
      <c r="A13" s="127">
        <v>64</v>
      </c>
      <c r="B13" s="224" t="s">
        <v>360</v>
      </c>
      <c r="C13" s="224" t="s">
        <v>26</v>
      </c>
      <c r="D13" s="224">
        <v>950321</v>
      </c>
      <c r="E13" s="182" t="s">
        <v>451</v>
      </c>
      <c r="F13" s="233">
        <f t="shared" si="0"/>
        <v>4.1</v>
      </c>
      <c r="G13" s="182">
        <f t="shared" si="1"/>
        <v>10</v>
      </c>
      <c r="H13" s="182">
        <f t="shared" si="2"/>
        <v>29</v>
      </c>
      <c r="I13" s="182">
        <f t="shared" si="3"/>
        <v>12</v>
      </c>
      <c r="J13" s="183">
        <f t="shared" si="4"/>
        <v>41</v>
      </c>
      <c r="K13" s="182">
        <f t="shared" si="5"/>
        <v>0</v>
      </c>
      <c r="L13" s="157"/>
      <c r="M13" s="157"/>
      <c r="N13" s="184">
        <v>3</v>
      </c>
      <c r="O13" s="184">
        <v>1</v>
      </c>
      <c r="P13" s="184">
        <v>1</v>
      </c>
      <c r="Q13" s="184">
        <v>1</v>
      </c>
      <c r="R13" s="184">
        <v>6</v>
      </c>
      <c r="S13" s="787">
        <v>3</v>
      </c>
      <c r="T13" s="197"/>
      <c r="U13" s="681">
        <v>6</v>
      </c>
      <c r="V13" s="184"/>
      <c r="W13" s="184"/>
      <c r="X13" s="184"/>
      <c r="Y13" s="184"/>
      <c r="Z13" s="184"/>
      <c r="AA13" s="184">
        <v>2</v>
      </c>
      <c r="AB13" s="184">
        <v>4</v>
      </c>
      <c r="AC13" s="184"/>
      <c r="AD13" s="184">
        <v>2</v>
      </c>
      <c r="AE13" s="204"/>
      <c r="AF13" s="184">
        <v>1</v>
      </c>
      <c r="AG13" s="184">
        <v>1</v>
      </c>
      <c r="AH13" s="184">
        <v>0</v>
      </c>
      <c r="AI13" s="184">
        <v>1</v>
      </c>
      <c r="AJ13" s="184">
        <v>2</v>
      </c>
      <c r="AK13" s="184">
        <v>1</v>
      </c>
      <c r="AL13" s="184"/>
      <c r="AM13" s="184">
        <v>1</v>
      </c>
      <c r="AN13" s="184"/>
      <c r="AO13" s="184"/>
      <c r="AP13" s="184"/>
      <c r="AQ13" s="184"/>
      <c r="AR13" s="184"/>
      <c r="AS13" s="184">
        <v>2</v>
      </c>
      <c r="AT13" s="184">
        <v>1</v>
      </c>
      <c r="AU13" s="184"/>
      <c r="AV13" s="184">
        <v>2</v>
      </c>
      <c r="AW13" s="455"/>
      <c r="AX13" s="190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s="86" customFormat="1" ht="11.25" customHeight="1">
      <c r="A14" s="127">
        <v>44</v>
      </c>
      <c r="B14" s="224" t="s">
        <v>155</v>
      </c>
      <c r="C14" s="224" t="s">
        <v>156</v>
      </c>
      <c r="D14" s="224">
        <v>650214</v>
      </c>
      <c r="E14" s="182" t="s">
        <v>451</v>
      </c>
      <c r="F14" s="233">
        <f t="shared" si="0"/>
        <v>2.25</v>
      </c>
      <c r="G14" s="182">
        <f t="shared" si="1"/>
        <v>16</v>
      </c>
      <c r="H14" s="182">
        <f t="shared" si="2"/>
        <v>16</v>
      </c>
      <c r="I14" s="182">
        <f t="shared" si="3"/>
        <v>20</v>
      </c>
      <c r="J14" s="183">
        <f t="shared" si="4"/>
        <v>36</v>
      </c>
      <c r="K14" s="182">
        <f t="shared" si="5"/>
        <v>0</v>
      </c>
      <c r="L14" s="157"/>
      <c r="M14" s="157"/>
      <c r="N14" s="184">
        <v>1</v>
      </c>
      <c r="O14" s="184">
        <v>0</v>
      </c>
      <c r="P14" s="184">
        <v>0</v>
      </c>
      <c r="Q14" s="184">
        <v>0</v>
      </c>
      <c r="R14" s="184">
        <v>2</v>
      </c>
      <c r="S14" s="787">
        <v>1</v>
      </c>
      <c r="T14" s="197">
        <v>0</v>
      </c>
      <c r="U14" s="681">
        <v>2</v>
      </c>
      <c r="V14" s="184">
        <v>1</v>
      </c>
      <c r="W14" s="184">
        <v>3</v>
      </c>
      <c r="X14" s="184">
        <v>2</v>
      </c>
      <c r="Y14" s="184">
        <v>1</v>
      </c>
      <c r="Z14" s="184">
        <v>1</v>
      </c>
      <c r="AA14" s="184">
        <v>2</v>
      </c>
      <c r="AB14" s="184"/>
      <c r="AC14" s="184">
        <v>0</v>
      </c>
      <c r="AD14" s="184">
        <v>0</v>
      </c>
      <c r="AE14" s="204"/>
      <c r="AF14" s="184">
        <v>0</v>
      </c>
      <c r="AG14" s="184">
        <v>0</v>
      </c>
      <c r="AH14" s="184">
        <v>0</v>
      </c>
      <c r="AI14" s="184">
        <v>1</v>
      </c>
      <c r="AJ14" s="184">
        <v>4</v>
      </c>
      <c r="AK14" s="184">
        <v>1</v>
      </c>
      <c r="AL14" s="184">
        <v>2</v>
      </c>
      <c r="AM14" s="184">
        <v>3</v>
      </c>
      <c r="AN14" s="184">
        <v>0</v>
      </c>
      <c r="AO14" s="184">
        <v>0</v>
      </c>
      <c r="AP14" s="184">
        <v>2</v>
      </c>
      <c r="AQ14" s="184">
        <v>1</v>
      </c>
      <c r="AR14" s="184">
        <v>3</v>
      </c>
      <c r="AS14" s="184">
        <v>3</v>
      </c>
      <c r="AT14" s="184"/>
      <c r="AU14" s="184">
        <v>0</v>
      </c>
      <c r="AV14" s="184">
        <v>0</v>
      </c>
      <c r="AW14" s="455"/>
      <c r="AX14" s="190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s="86" customFormat="1" ht="11.25" customHeight="1">
      <c r="A15" s="127"/>
      <c r="B15" s="224" t="s">
        <v>155</v>
      </c>
      <c r="C15" s="224" t="s">
        <v>26</v>
      </c>
      <c r="D15" s="224">
        <v>920507</v>
      </c>
      <c r="E15" s="182" t="s">
        <v>451</v>
      </c>
      <c r="F15" s="233">
        <f t="shared" si="0"/>
        <v>7.666666666666667</v>
      </c>
      <c r="G15" s="182">
        <f t="shared" si="1"/>
        <v>3</v>
      </c>
      <c r="H15" s="182">
        <f t="shared" si="2"/>
        <v>8</v>
      </c>
      <c r="I15" s="182">
        <f t="shared" si="3"/>
        <v>15</v>
      </c>
      <c r="J15" s="183">
        <f t="shared" si="4"/>
        <v>23</v>
      </c>
      <c r="K15" s="182">
        <f t="shared" si="5"/>
        <v>0</v>
      </c>
      <c r="L15" s="157"/>
      <c r="M15" s="157"/>
      <c r="N15" s="184">
        <v>1</v>
      </c>
      <c r="O15" s="184"/>
      <c r="P15" s="184"/>
      <c r="Q15" s="184"/>
      <c r="R15" s="184">
        <v>3</v>
      </c>
      <c r="S15" s="787"/>
      <c r="T15" s="197"/>
      <c r="U15" s="681">
        <v>4</v>
      </c>
      <c r="V15" s="184"/>
      <c r="W15" s="184"/>
      <c r="X15" s="184"/>
      <c r="Y15" s="184"/>
      <c r="Z15" s="184"/>
      <c r="AA15" s="184"/>
      <c r="AB15" s="184"/>
      <c r="AC15" s="184"/>
      <c r="AD15" s="184"/>
      <c r="AE15" s="204"/>
      <c r="AF15" s="184">
        <v>3</v>
      </c>
      <c r="AG15" s="184"/>
      <c r="AH15" s="184"/>
      <c r="AI15" s="184"/>
      <c r="AJ15" s="184">
        <v>8</v>
      </c>
      <c r="AK15" s="184"/>
      <c r="AL15" s="184"/>
      <c r="AM15" s="184">
        <v>4</v>
      </c>
      <c r="AN15" s="184"/>
      <c r="AO15" s="184"/>
      <c r="AP15" s="184"/>
      <c r="AQ15" s="184"/>
      <c r="AR15" s="184"/>
      <c r="AS15" s="184"/>
      <c r="AT15" s="184"/>
      <c r="AU15" s="184"/>
      <c r="AV15" s="184"/>
      <c r="AW15" s="455"/>
      <c r="AX15" s="190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</row>
    <row r="16" spans="1:66" s="86" customFormat="1" ht="11.25" customHeight="1">
      <c r="A16" s="127"/>
      <c r="B16" s="224" t="s">
        <v>355</v>
      </c>
      <c r="C16" s="224" t="s">
        <v>353</v>
      </c>
      <c r="D16" s="225">
        <v>790228</v>
      </c>
      <c r="E16" s="182" t="s">
        <v>451</v>
      </c>
      <c r="F16" s="233">
        <f t="shared" si="0"/>
        <v>4.333333333333333</v>
      </c>
      <c r="G16" s="182">
        <f t="shared" si="1"/>
        <v>3</v>
      </c>
      <c r="H16" s="182">
        <f t="shared" si="2"/>
        <v>9</v>
      </c>
      <c r="I16" s="182">
        <f t="shared" si="3"/>
        <v>4</v>
      </c>
      <c r="J16" s="183">
        <f t="shared" si="4"/>
        <v>13</v>
      </c>
      <c r="K16" s="182">
        <f t="shared" si="5"/>
        <v>0</v>
      </c>
      <c r="L16" s="157"/>
      <c r="M16" s="157"/>
      <c r="N16" s="184">
        <v>1</v>
      </c>
      <c r="O16" s="184"/>
      <c r="P16" s="184"/>
      <c r="Q16" s="184"/>
      <c r="R16" s="184">
        <v>6</v>
      </c>
      <c r="S16" s="787"/>
      <c r="T16" s="197"/>
      <c r="U16" s="681"/>
      <c r="V16" s="184"/>
      <c r="W16" s="184"/>
      <c r="X16" s="184"/>
      <c r="Y16" s="184">
        <v>2</v>
      </c>
      <c r="Z16" s="184"/>
      <c r="AA16" s="184"/>
      <c r="AB16" s="184"/>
      <c r="AC16" s="184"/>
      <c r="AD16" s="184"/>
      <c r="AE16" s="204"/>
      <c r="AF16" s="184">
        <v>0</v>
      </c>
      <c r="AG16" s="184"/>
      <c r="AH16" s="184"/>
      <c r="AI16" s="184"/>
      <c r="AJ16" s="184">
        <v>1</v>
      </c>
      <c r="AK16" s="184"/>
      <c r="AL16" s="184"/>
      <c r="AM16" s="184"/>
      <c r="AN16" s="184"/>
      <c r="AO16" s="184"/>
      <c r="AP16" s="184"/>
      <c r="AQ16" s="184">
        <v>3</v>
      </c>
      <c r="AR16" s="184"/>
      <c r="AS16" s="184"/>
      <c r="AT16" s="184"/>
      <c r="AU16" s="184"/>
      <c r="AV16" s="184"/>
      <c r="AW16" s="455"/>
      <c r="AX16" s="190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</row>
    <row r="17" spans="1:66" s="86" customFormat="1" ht="11.25" customHeight="1">
      <c r="A17" s="127"/>
      <c r="B17" s="224" t="s">
        <v>500</v>
      </c>
      <c r="C17" s="224" t="s">
        <v>333</v>
      </c>
      <c r="D17" s="224"/>
      <c r="E17" s="182" t="s">
        <v>451</v>
      </c>
      <c r="F17" s="233" t="e">
        <f t="shared" si="0"/>
        <v>#DIV/0!</v>
      </c>
      <c r="G17" s="182">
        <f t="shared" si="1"/>
        <v>0</v>
      </c>
      <c r="H17" s="182">
        <f t="shared" si="2"/>
        <v>0</v>
      </c>
      <c r="I17" s="182">
        <f t="shared" si="3"/>
        <v>0</v>
      </c>
      <c r="J17" s="183">
        <f t="shared" si="4"/>
        <v>0</v>
      </c>
      <c r="K17" s="182">
        <f t="shared" si="5"/>
        <v>0</v>
      </c>
      <c r="L17" s="157"/>
      <c r="M17" s="157"/>
      <c r="N17" s="184"/>
      <c r="O17" s="184"/>
      <c r="P17" s="184"/>
      <c r="Q17" s="184"/>
      <c r="R17" s="184"/>
      <c r="S17" s="787"/>
      <c r="T17" s="197"/>
      <c r="U17" s="681"/>
      <c r="V17" s="184"/>
      <c r="W17" s="184"/>
      <c r="X17" s="184"/>
      <c r="Y17" s="184"/>
      <c r="Z17" s="184"/>
      <c r="AA17" s="184"/>
      <c r="AB17" s="184"/>
      <c r="AC17" s="184"/>
      <c r="AD17" s="184"/>
      <c r="AE17" s="20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455"/>
      <c r="AX17" s="190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</row>
    <row r="18" spans="1:66" s="86" customFormat="1" ht="11.25" customHeight="1">
      <c r="A18" s="127"/>
      <c r="B18" s="224" t="s">
        <v>385</v>
      </c>
      <c r="C18" s="224" t="s">
        <v>102</v>
      </c>
      <c r="D18" s="224">
        <v>740401</v>
      </c>
      <c r="E18" s="182" t="s">
        <v>451</v>
      </c>
      <c r="F18" s="233" t="e">
        <f t="shared" si="0"/>
        <v>#DIV/0!</v>
      </c>
      <c r="G18" s="182">
        <f t="shared" si="1"/>
        <v>0</v>
      </c>
      <c r="H18" s="182">
        <f t="shared" si="2"/>
        <v>0</v>
      </c>
      <c r="I18" s="182">
        <f t="shared" si="3"/>
        <v>0</v>
      </c>
      <c r="J18" s="183">
        <f t="shared" si="4"/>
        <v>0</v>
      </c>
      <c r="K18" s="182">
        <f t="shared" si="5"/>
        <v>0</v>
      </c>
      <c r="L18" s="157"/>
      <c r="M18" s="157"/>
      <c r="N18" s="184"/>
      <c r="O18" s="184"/>
      <c r="P18" s="184"/>
      <c r="Q18" s="184"/>
      <c r="R18" s="184"/>
      <c r="S18" s="787"/>
      <c r="T18" s="197"/>
      <c r="U18" s="681"/>
      <c r="V18" s="184"/>
      <c r="W18" s="184"/>
      <c r="X18" s="184"/>
      <c r="Y18" s="184"/>
      <c r="Z18" s="184"/>
      <c r="AA18" s="184"/>
      <c r="AB18" s="184"/>
      <c r="AC18" s="184"/>
      <c r="AD18" s="184"/>
      <c r="AE18" s="20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455"/>
      <c r="AX18" s="190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</row>
    <row r="19" spans="1:66" s="86" customFormat="1" ht="11.25" customHeight="1">
      <c r="A19" s="127"/>
      <c r="B19" s="128" t="s">
        <v>830</v>
      </c>
      <c r="C19" s="128" t="s">
        <v>46</v>
      </c>
      <c r="D19" s="128"/>
      <c r="E19" s="641" t="s">
        <v>451</v>
      </c>
      <c r="F19" s="233">
        <f t="shared" si="0"/>
        <v>0.5714285714285714</v>
      </c>
      <c r="G19" s="182">
        <f t="shared" si="1"/>
        <v>7</v>
      </c>
      <c r="H19" s="182">
        <f t="shared" si="2"/>
        <v>3</v>
      </c>
      <c r="I19" s="182">
        <f t="shared" si="3"/>
        <v>1</v>
      </c>
      <c r="J19" s="183">
        <f t="shared" si="4"/>
        <v>4</v>
      </c>
      <c r="K19" s="182">
        <f t="shared" si="5"/>
        <v>0</v>
      </c>
      <c r="L19" s="157"/>
      <c r="M19" s="157"/>
      <c r="N19" s="184"/>
      <c r="O19" s="184"/>
      <c r="P19" s="184"/>
      <c r="Q19" s="184"/>
      <c r="R19" s="184"/>
      <c r="S19" s="787"/>
      <c r="T19" s="197"/>
      <c r="U19" s="681"/>
      <c r="V19" s="184"/>
      <c r="W19" s="184">
        <v>0</v>
      </c>
      <c r="X19" s="184"/>
      <c r="Y19" s="184">
        <v>1</v>
      </c>
      <c r="Z19" s="184">
        <v>1</v>
      </c>
      <c r="AA19" s="184">
        <v>1</v>
      </c>
      <c r="AB19" s="184">
        <v>0</v>
      </c>
      <c r="AC19" s="184">
        <v>0</v>
      </c>
      <c r="AD19" s="184">
        <v>0</v>
      </c>
      <c r="AE19" s="20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>
        <v>0</v>
      </c>
      <c r="AP19" s="184"/>
      <c r="AQ19" s="184">
        <v>0</v>
      </c>
      <c r="AR19" s="184">
        <v>0</v>
      </c>
      <c r="AS19" s="184">
        <v>1</v>
      </c>
      <c r="AT19" s="184">
        <v>0</v>
      </c>
      <c r="AU19" s="184">
        <v>0</v>
      </c>
      <c r="AV19" s="184">
        <v>0</v>
      </c>
      <c r="AW19" s="455"/>
      <c r="AX19" s="190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</row>
    <row r="20" spans="1:66" s="86" customFormat="1" ht="11.25" customHeight="1">
      <c r="A20" s="127"/>
      <c r="B20" s="487" t="s">
        <v>638</v>
      </c>
      <c r="C20" s="487" t="s">
        <v>249</v>
      </c>
      <c r="D20" s="128"/>
      <c r="E20" s="644" t="s">
        <v>451</v>
      </c>
      <c r="F20" s="233">
        <f aca="true" t="shared" si="6" ref="F20:F29">J20/G20</f>
        <v>1</v>
      </c>
      <c r="G20" s="194">
        <f aca="true" t="shared" si="7" ref="G20:G29">COUNT(N20:AD20)</f>
        <v>1</v>
      </c>
      <c r="H20" s="194">
        <f aca="true" t="shared" si="8" ref="H20:H29">SUM(N20:AD20)</f>
        <v>1</v>
      </c>
      <c r="I20" s="194">
        <f aca="true" t="shared" si="9" ref="I20:I29">SUM(AF20:AV20)</f>
        <v>0</v>
      </c>
      <c r="J20" s="198">
        <f aca="true" t="shared" si="10" ref="J20:J29">SUM(H20:I20)</f>
        <v>1</v>
      </c>
      <c r="K20" s="194">
        <f aca="true" t="shared" si="11" ref="K20:K29">SUM(AX20:BN20)</f>
        <v>0</v>
      </c>
      <c r="L20" s="185"/>
      <c r="M20" s="185"/>
      <c r="N20" s="212">
        <v>1</v>
      </c>
      <c r="O20" s="212"/>
      <c r="P20" s="212"/>
      <c r="Q20" s="212"/>
      <c r="R20" s="212"/>
      <c r="S20" s="788"/>
      <c r="T20" s="197"/>
      <c r="U20" s="682"/>
      <c r="V20" s="212"/>
      <c r="W20" s="212"/>
      <c r="X20" s="212"/>
      <c r="Y20" s="212"/>
      <c r="Z20" s="212"/>
      <c r="AA20" s="212"/>
      <c r="AB20" s="212"/>
      <c r="AC20" s="212"/>
      <c r="AD20" s="212"/>
      <c r="AE20" s="204"/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455"/>
      <c r="AX20" s="193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</row>
    <row r="21" spans="1:66" s="86" customFormat="1" ht="11.25" customHeight="1">
      <c r="A21" s="127"/>
      <c r="B21" s="487" t="s">
        <v>639</v>
      </c>
      <c r="C21" s="487" t="s">
        <v>29</v>
      </c>
      <c r="D21" s="128"/>
      <c r="E21" s="645" t="s">
        <v>451</v>
      </c>
      <c r="F21" s="233">
        <f t="shared" si="6"/>
        <v>1</v>
      </c>
      <c r="G21" s="196">
        <f t="shared" si="7"/>
        <v>2</v>
      </c>
      <c r="H21" s="196">
        <f t="shared" si="8"/>
        <v>1</v>
      </c>
      <c r="I21" s="196">
        <f t="shared" si="9"/>
        <v>1</v>
      </c>
      <c r="J21" s="200">
        <f t="shared" si="10"/>
        <v>2</v>
      </c>
      <c r="K21" s="196">
        <f t="shared" si="11"/>
        <v>0</v>
      </c>
      <c r="L21" s="201"/>
      <c r="M21" s="201"/>
      <c r="N21" s="197">
        <v>0</v>
      </c>
      <c r="O21" s="197"/>
      <c r="P21" s="197"/>
      <c r="Q21" s="197"/>
      <c r="R21" s="197"/>
      <c r="S21" s="789"/>
      <c r="T21" s="197"/>
      <c r="U21" s="683"/>
      <c r="V21" s="197"/>
      <c r="W21" s="197">
        <v>1</v>
      </c>
      <c r="X21" s="197"/>
      <c r="Y21" s="197"/>
      <c r="Z21" s="197"/>
      <c r="AA21" s="197"/>
      <c r="AB21" s="197"/>
      <c r="AC21" s="197"/>
      <c r="AD21" s="197"/>
      <c r="AE21" s="197"/>
      <c r="AF21" s="197">
        <v>1</v>
      </c>
      <c r="AG21" s="197"/>
      <c r="AH21" s="197"/>
      <c r="AI21" s="197"/>
      <c r="AJ21" s="197"/>
      <c r="AK21" s="197"/>
      <c r="AL21" s="197"/>
      <c r="AM21" s="197"/>
      <c r="AN21" s="197"/>
      <c r="AO21" s="197">
        <v>0</v>
      </c>
      <c r="AP21" s="197"/>
      <c r="AQ21" s="197"/>
      <c r="AR21" s="197"/>
      <c r="AS21" s="197"/>
      <c r="AT21" s="197"/>
      <c r="AU21" s="197"/>
      <c r="AV21" s="197"/>
      <c r="AW21" s="457"/>
      <c r="AX21" s="213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</row>
    <row r="22" spans="1:66" s="86" customFormat="1" ht="11.25" customHeight="1">
      <c r="A22" s="127"/>
      <c r="B22" s="487" t="s">
        <v>674</v>
      </c>
      <c r="C22" s="487" t="s">
        <v>430</v>
      </c>
      <c r="D22" s="128"/>
      <c r="E22" s="645" t="s">
        <v>451</v>
      </c>
      <c r="F22" s="233">
        <f t="shared" si="6"/>
        <v>3.466666666666667</v>
      </c>
      <c r="G22" s="196">
        <f t="shared" si="7"/>
        <v>15</v>
      </c>
      <c r="H22" s="196">
        <f t="shared" si="8"/>
        <v>24</v>
      </c>
      <c r="I22" s="196">
        <f t="shared" si="9"/>
        <v>28</v>
      </c>
      <c r="J22" s="200">
        <f t="shared" si="10"/>
        <v>52</v>
      </c>
      <c r="K22" s="196">
        <f t="shared" si="11"/>
        <v>0</v>
      </c>
      <c r="L22" s="201"/>
      <c r="M22" s="201"/>
      <c r="N22" s="197"/>
      <c r="O22" s="197">
        <v>0</v>
      </c>
      <c r="P22" s="197">
        <v>2</v>
      </c>
      <c r="Q22" s="197">
        <v>2</v>
      </c>
      <c r="R22" s="197">
        <v>3</v>
      </c>
      <c r="S22" s="789">
        <v>0</v>
      </c>
      <c r="T22" s="197">
        <v>1</v>
      </c>
      <c r="U22" s="683">
        <v>2</v>
      </c>
      <c r="V22" s="197">
        <v>1</v>
      </c>
      <c r="W22" s="197">
        <v>0</v>
      </c>
      <c r="X22" s="197">
        <v>3</v>
      </c>
      <c r="Y22" s="197">
        <v>2</v>
      </c>
      <c r="Z22" s="197">
        <v>3</v>
      </c>
      <c r="AA22" s="197">
        <v>2</v>
      </c>
      <c r="AB22" s="197">
        <v>2</v>
      </c>
      <c r="AC22" s="197"/>
      <c r="AD22" s="197">
        <v>1</v>
      </c>
      <c r="AE22" s="197"/>
      <c r="AF22" s="197"/>
      <c r="AG22" s="197">
        <v>0</v>
      </c>
      <c r="AH22" s="197">
        <v>0</v>
      </c>
      <c r="AI22" s="197">
        <v>3</v>
      </c>
      <c r="AJ22" s="197">
        <v>5</v>
      </c>
      <c r="AK22" s="197">
        <v>1</v>
      </c>
      <c r="AL22" s="197">
        <v>0</v>
      </c>
      <c r="AM22" s="197">
        <v>3</v>
      </c>
      <c r="AN22" s="197">
        <v>0</v>
      </c>
      <c r="AO22" s="197">
        <v>3</v>
      </c>
      <c r="AP22" s="197">
        <v>1</v>
      </c>
      <c r="AQ22" s="197">
        <v>3</v>
      </c>
      <c r="AR22" s="197">
        <v>2</v>
      </c>
      <c r="AS22" s="197">
        <v>2</v>
      </c>
      <c r="AT22" s="197">
        <v>4</v>
      </c>
      <c r="AU22" s="197"/>
      <c r="AV22" s="197">
        <v>1</v>
      </c>
      <c r="AW22" s="457"/>
      <c r="AX22" s="213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</row>
    <row r="23" spans="1:66" s="86" customFormat="1" ht="11.25" customHeight="1">
      <c r="A23" s="214"/>
      <c r="B23" s="487" t="s">
        <v>831</v>
      </c>
      <c r="C23" s="487" t="s">
        <v>34</v>
      </c>
      <c r="D23" s="489"/>
      <c r="E23" s="645" t="s">
        <v>827</v>
      </c>
      <c r="F23" s="233">
        <f t="shared" si="6"/>
        <v>2.5</v>
      </c>
      <c r="G23" s="196">
        <f t="shared" si="7"/>
        <v>2</v>
      </c>
      <c r="H23" s="196">
        <f t="shared" si="8"/>
        <v>4</v>
      </c>
      <c r="I23" s="196">
        <f t="shared" si="9"/>
        <v>1</v>
      </c>
      <c r="J23" s="200">
        <f t="shared" si="10"/>
        <v>5</v>
      </c>
      <c r="K23" s="196">
        <f t="shared" si="11"/>
        <v>0</v>
      </c>
      <c r="L23" s="158"/>
      <c r="M23" s="158"/>
      <c r="N23" s="197"/>
      <c r="O23" s="197"/>
      <c r="P23" s="197"/>
      <c r="Q23" s="197"/>
      <c r="R23" s="197"/>
      <c r="S23" s="789"/>
      <c r="T23" s="197"/>
      <c r="U23" s="683"/>
      <c r="V23" s="197">
        <v>0</v>
      </c>
      <c r="W23" s="197">
        <v>4</v>
      </c>
      <c r="X23" s="197"/>
      <c r="Y23" s="197"/>
      <c r="Z23" s="197"/>
      <c r="AA23" s="197"/>
      <c r="AB23" s="197"/>
      <c r="AC23" s="197"/>
      <c r="AD23" s="197"/>
      <c r="AE23" s="458"/>
      <c r="AF23" s="197"/>
      <c r="AG23" s="197"/>
      <c r="AH23" s="197"/>
      <c r="AI23" s="197"/>
      <c r="AJ23" s="197"/>
      <c r="AK23" s="197"/>
      <c r="AL23" s="197"/>
      <c r="AM23" s="197"/>
      <c r="AN23" s="197">
        <v>0</v>
      </c>
      <c r="AO23" s="197">
        <v>1</v>
      </c>
      <c r="AP23" s="197"/>
      <c r="AQ23" s="197"/>
      <c r="AR23" s="197"/>
      <c r="AS23" s="197"/>
      <c r="AT23" s="197"/>
      <c r="AU23" s="197"/>
      <c r="AV23" s="197"/>
      <c r="AW23" s="457"/>
      <c r="AX23" s="213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</row>
    <row r="24" spans="1:66" s="86" customFormat="1" ht="11.25" customHeight="1">
      <c r="A24" s="214"/>
      <c r="B24" s="487" t="s">
        <v>680</v>
      </c>
      <c r="C24" s="487" t="s">
        <v>22</v>
      </c>
      <c r="D24" s="489"/>
      <c r="E24" s="645" t="s">
        <v>451</v>
      </c>
      <c r="F24" s="233">
        <f t="shared" si="6"/>
        <v>1.2</v>
      </c>
      <c r="G24" s="196">
        <f t="shared" si="7"/>
        <v>15</v>
      </c>
      <c r="H24" s="196">
        <f t="shared" si="8"/>
        <v>6</v>
      </c>
      <c r="I24" s="196">
        <f t="shared" si="9"/>
        <v>12</v>
      </c>
      <c r="J24" s="200">
        <f t="shared" si="10"/>
        <v>18</v>
      </c>
      <c r="K24" s="196">
        <f t="shared" si="11"/>
        <v>0</v>
      </c>
      <c r="L24" s="158"/>
      <c r="M24" s="158"/>
      <c r="N24" s="197"/>
      <c r="O24" s="197">
        <v>0</v>
      </c>
      <c r="P24" s="197">
        <v>2</v>
      </c>
      <c r="Q24" s="197">
        <v>0</v>
      </c>
      <c r="R24" s="197">
        <v>0</v>
      </c>
      <c r="S24" s="789">
        <v>0</v>
      </c>
      <c r="T24" s="197">
        <v>0</v>
      </c>
      <c r="U24" s="683">
        <v>0</v>
      </c>
      <c r="V24" s="197">
        <v>0</v>
      </c>
      <c r="W24" s="197">
        <v>1</v>
      </c>
      <c r="X24" s="197">
        <v>0</v>
      </c>
      <c r="Y24" s="197">
        <v>0</v>
      </c>
      <c r="Z24" s="197">
        <v>0</v>
      </c>
      <c r="AA24" s="197"/>
      <c r="AB24" s="197">
        <v>2</v>
      </c>
      <c r="AC24" s="197">
        <v>0</v>
      </c>
      <c r="AD24" s="197">
        <v>1</v>
      </c>
      <c r="AE24" s="458"/>
      <c r="AF24" s="197"/>
      <c r="AG24" s="197">
        <v>2</v>
      </c>
      <c r="AH24" s="197">
        <v>0</v>
      </c>
      <c r="AI24" s="197">
        <v>0</v>
      </c>
      <c r="AJ24" s="197">
        <v>1</v>
      </c>
      <c r="AK24" s="197">
        <v>1</v>
      </c>
      <c r="AL24" s="197">
        <v>1</v>
      </c>
      <c r="AM24" s="197">
        <v>1</v>
      </c>
      <c r="AN24" s="197">
        <v>2</v>
      </c>
      <c r="AO24" s="197">
        <v>0</v>
      </c>
      <c r="AP24" s="197">
        <v>3</v>
      </c>
      <c r="AQ24" s="197">
        <v>0</v>
      </c>
      <c r="AR24" s="197">
        <v>0</v>
      </c>
      <c r="AS24" s="197"/>
      <c r="AT24" s="197">
        <v>1</v>
      </c>
      <c r="AU24" s="197">
        <v>0</v>
      </c>
      <c r="AV24" s="197">
        <v>0</v>
      </c>
      <c r="AW24" s="457"/>
      <c r="AX24" s="213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</row>
    <row r="25" spans="1:66" s="86" customFormat="1" ht="11.25" customHeight="1">
      <c r="A25" s="214"/>
      <c r="B25" s="487" t="s">
        <v>681</v>
      </c>
      <c r="C25" s="487" t="s">
        <v>34</v>
      </c>
      <c r="D25" s="489"/>
      <c r="E25" s="645" t="s">
        <v>451</v>
      </c>
      <c r="F25" s="233">
        <f t="shared" si="6"/>
        <v>2</v>
      </c>
      <c r="G25" s="196">
        <f t="shared" si="7"/>
        <v>2</v>
      </c>
      <c r="H25" s="196">
        <f t="shared" si="8"/>
        <v>3</v>
      </c>
      <c r="I25" s="196">
        <f t="shared" si="9"/>
        <v>1</v>
      </c>
      <c r="J25" s="200">
        <f t="shared" si="10"/>
        <v>4</v>
      </c>
      <c r="K25" s="196">
        <f t="shared" si="11"/>
        <v>0</v>
      </c>
      <c r="L25" s="158"/>
      <c r="M25" s="158"/>
      <c r="N25" s="197"/>
      <c r="O25" s="197">
        <v>2</v>
      </c>
      <c r="P25" s="197"/>
      <c r="Q25" s="197">
        <v>1</v>
      </c>
      <c r="R25" s="197"/>
      <c r="S25" s="789"/>
      <c r="T25" s="197"/>
      <c r="U25" s="683"/>
      <c r="V25" s="197"/>
      <c r="W25" s="197"/>
      <c r="X25" s="197"/>
      <c r="Y25" s="197"/>
      <c r="Z25" s="197"/>
      <c r="AA25" s="197"/>
      <c r="AB25" s="197"/>
      <c r="AC25" s="197"/>
      <c r="AD25" s="197"/>
      <c r="AE25" s="458"/>
      <c r="AF25" s="197"/>
      <c r="AG25" s="197">
        <v>0</v>
      </c>
      <c r="AH25" s="197"/>
      <c r="AI25" s="197">
        <v>1</v>
      </c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457"/>
      <c r="AX25" s="213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</row>
    <row r="26" spans="1:66" s="86" customFormat="1" ht="11.25" customHeight="1">
      <c r="A26" s="214"/>
      <c r="B26" s="487" t="s">
        <v>631</v>
      </c>
      <c r="C26" s="487" t="s">
        <v>34</v>
      </c>
      <c r="D26" s="489"/>
      <c r="E26" s="645" t="s">
        <v>762</v>
      </c>
      <c r="F26" s="233">
        <f t="shared" si="6"/>
        <v>2</v>
      </c>
      <c r="G26" s="196">
        <f t="shared" si="7"/>
        <v>2</v>
      </c>
      <c r="H26" s="196">
        <f t="shared" si="8"/>
        <v>2</v>
      </c>
      <c r="I26" s="196">
        <f t="shared" si="9"/>
        <v>2</v>
      </c>
      <c r="J26" s="200">
        <f t="shared" si="10"/>
        <v>4</v>
      </c>
      <c r="K26" s="196">
        <f t="shared" si="11"/>
        <v>0</v>
      </c>
      <c r="L26" s="158"/>
      <c r="M26" s="158"/>
      <c r="N26" s="197"/>
      <c r="O26" s="197"/>
      <c r="P26" s="197"/>
      <c r="Q26" s="197"/>
      <c r="R26" s="197"/>
      <c r="S26" s="789">
        <v>1</v>
      </c>
      <c r="T26" s="197"/>
      <c r="U26" s="683"/>
      <c r="V26" s="197"/>
      <c r="W26" s="197"/>
      <c r="X26" s="197"/>
      <c r="Y26" s="197"/>
      <c r="Z26" s="197">
        <v>1</v>
      </c>
      <c r="AA26" s="197"/>
      <c r="AB26" s="197"/>
      <c r="AC26" s="197"/>
      <c r="AD26" s="197"/>
      <c r="AE26" s="458"/>
      <c r="AF26" s="197"/>
      <c r="AG26" s="197"/>
      <c r="AH26" s="197"/>
      <c r="AI26" s="197"/>
      <c r="AJ26" s="197"/>
      <c r="AK26" s="197">
        <v>0</v>
      </c>
      <c r="AL26" s="197"/>
      <c r="AM26" s="197"/>
      <c r="AN26" s="197"/>
      <c r="AO26" s="197"/>
      <c r="AP26" s="197"/>
      <c r="AQ26" s="197"/>
      <c r="AR26" s="197">
        <v>2</v>
      </c>
      <c r="AS26" s="197"/>
      <c r="AT26" s="197"/>
      <c r="AU26" s="197"/>
      <c r="AV26" s="197"/>
      <c r="AW26" s="457"/>
      <c r="AX26" s="213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</row>
    <row r="27" spans="1:66" s="86" customFormat="1" ht="11.25" customHeight="1">
      <c r="A27" s="214"/>
      <c r="B27" s="487" t="s">
        <v>47</v>
      </c>
      <c r="C27" s="487" t="s">
        <v>251</v>
      </c>
      <c r="D27" s="489"/>
      <c r="E27" s="645" t="s">
        <v>762</v>
      </c>
      <c r="F27" s="233">
        <f t="shared" si="6"/>
        <v>2</v>
      </c>
      <c r="G27" s="196">
        <f t="shared" si="7"/>
        <v>4</v>
      </c>
      <c r="H27" s="196">
        <f t="shared" si="8"/>
        <v>4</v>
      </c>
      <c r="I27" s="196">
        <f t="shared" si="9"/>
        <v>4</v>
      </c>
      <c r="J27" s="200">
        <f t="shared" si="10"/>
        <v>8</v>
      </c>
      <c r="K27" s="196">
        <f t="shared" si="11"/>
        <v>0</v>
      </c>
      <c r="L27" s="158"/>
      <c r="M27" s="158"/>
      <c r="N27" s="197"/>
      <c r="O27" s="197"/>
      <c r="P27" s="197"/>
      <c r="Q27" s="197"/>
      <c r="R27" s="197"/>
      <c r="S27" s="789">
        <v>1</v>
      </c>
      <c r="T27" s="197">
        <v>1</v>
      </c>
      <c r="U27" s="683"/>
      <c r="V27" s="197"/>
      <c r="W27" s="197"/>
      <c r="X27" s="197"/>
      <c r="Y27" s="197"/>
      <c r="Z27" s="197"/>
      <c r="AA27" s="197"/>
      <c r="AB27" s="197">
        <v>2</v>
      </c>
      <c r="AC27" s="197">
        <v>0</v>
      </c>
      <c r="AD27" s="197"/>
      <c r="AE27" s="458"/>
      <c r="AF27" s="197"/>
      <c r="AG27" s="197"/>
      <c r="AH27" s="197"/>
      <c r="AI27" s="197"/>
      <c r="AJ27" s="197"/>
      <c r="AK27" s="197">
        <v>0</v>
      </c>
      <c r="AL27" s="197">
        <v>2</v>
      </c>
      <c r="AM27" s="197"/>
      <c r="AN27" s="197"/>
      <c r="AO27" s="197"/>
      <c r="AP27" s="197"/>
      <c r="AQ27" s="197"/>
      <c r="AR27" s="197"/>
      <c r="AS27" s="197"/>
      <c r="AT27" s="197">
        <v>2</v>
      </c>
      <c r="AU27" s="197">
        <v>0</v>
      </c>
      <c r="AV27" s="197"/>
      <c r="AW27" s="457"/>
      <c r="AX27" s="213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</row>
    <row r="28" spans="1:66" s="86" customFormat="1" ht="11.25" customHeight="1">
      <c r="A28" s="214"/>
      <c r="B28" s="487" t="s">
        <v>821</v>
      </c>
      <c r="C28" s="487" t="s">
        <v>822</v>
      </c>
      <c r="D28" s="489">
        <v>910825</v>
      </c>
      <c r="E28" s="645" t="s">
        <v>451</v>
      </c>
      <c r="F28" s="233">
        <f>J28/G28</f>
        <v>6</v>
      </c>
      <c r="G28" s="196">
        <f>COUNT(N28:AD28)</f>
        <v>1</v>
      </c>
      <c r="H28" s="196">
        <f>SUM(N28:AD28)</f>
        <v>3</v>
      </c>
      <c r="I28" s="196">
        <f>SUM(AF28:AV28)</f>
        <v>3</v>
      </c>
      <c r="J28" s="200">
        <f>SUM(H28:I28)</f>
        <v>6</v>
      </c>
      <c r="K28" s="196">
        <f>SUM(AX28:BN28)</f>
        <v>0</v>
      </c>
      <c r="L28" s="158"/>
      <c r="M28" s="158"/>
      <c r="N28" s="197"/>
      <c r="O28" s="197"/>
      <c r="P28" s="197"/>
      <c r="Q28" s="197"/>
      <c r="R28" s="197"/>
      <c r="S28" s="789"/>
      <c r="T28" s="197"/>
      <c r="U28" s="683">
        <v>3</v>
      </c>
      <c r="V28" s="197"/>
      <c r="W28" s="197"/>
      <c r="X28" s="197"/>
      <c r="Y28" s="197"/>
      <c r="Z28" s="197"/>
      <c r="AA28" s="197"/>
      <c r="AB28" s="197"/>
      <c r="AC28" s="197"/>
      <c r="AD28" s="197"/>
      <c r="AE28" s="458"/>
      <c r="AF28" s="197"/>
      <c r="AG28" s="197"/>
      <c r="AH28" s="197"/>
      <c r="AI28" s="197"/>
      <c r="AJ28" s="197"/>
      <c r="AK28" s="197"/>
      <c r="AL28" s="197"/>
      <c r="AM28" s="197">
        <v>3</v>
      </c>
      <c r="AN28" s="197"/>
      <c r="AO28" s="197"/>
      <c r="AP28" s="197"/>
      <c r="AQ28" s="197"/>
      <c r="AR28" s="197"/>
      <c r="AS28" s="197"/>
      <c r="AT28" s="197"/>
      <c r="AU28" s="197"/>
      <c r="AV28" s="197"/>
      <c r="AW28" s="457"/>
      <c r="AX28" s="213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</row>
    <row r="29" spans="1:66" s="86" customFormat="1" ht="11.25" customHeight="1">
      <c r="A29" s="214"/>
      <c r="B29" s="471" t="s">
        <v>708</v>
      </c>
      <c r="C29" s="471" t="s">
        <v>26</v>
      </c>
      <c r="D29" s="487"/>
      <c r="E29" s="196" t="s">
        <v>459</v>
      </c>
      <c r="F29" s="233">
        <f t="shared" si="6"/>
        <v>6</v>
      </c>
      <c r="G29" s="196">
        <f t="shared" si="7"/>
        <v>9</v>
      </c>
      <c r="H29" s="196">
        <f t="shared" si="8"/>
        <v>54</v>
      </c>
      <c r="I29" s="196">
        <f t="shared" si="9"/>
        <v>0</v>
      </c>
      <c r="J29" s="200">
        <f t="shared" si="10"/>
        <v>54</v>
      </c>
      <c r="K29" s="196">
        <f t="shared" si="11"/>
        <v>0</v>
      </c>
      <c r="L29" s="201"/>
      <c r="M29" s="201"/>
      <c r="N29" s="197"/>
      <c r="O29" s="197"/>
      <c r="P29" s="197"/>
      <c r="Q29" s="197"/>
      <c r="R29" s="197"/>
      <c r="S29" s="789"/>
      <c r="T29" s="197">
        <v>3</v>
      </c>
      <c r="U29" s="683"/>
      <c r="V29" s="197"/>
      <c r="W29" s="197">
        <v>4</v>
      </c>
      <c r="X29" s="197">
        <v>4</v>
      </c>
      <c r="Y29" s="197">
        <v>9</v>
      </c>
      <c r="Z29" s="197">
        <v>2</v>
      </c>
      <c r="AA29" s="197">
        <v>8</v>
      </c>
      <c r="AB29" s="197">
        <v>7</v>
      </c>
      <c r="AC29" s="197">
        <v>8</v>
      </c>
      <c r="AD29" s="197">
        <v>9</v>
      </c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457"/>
      <c r="AX29" s="213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</row>
    <row r="30" spans="1:66" s="86" customFormat="1" ht="11.25" customHeight="1">
      <c r="A30" s="214"/>
      <c r="B30" s="471" t="s">
        <v>347</v>
      </c>
      <c r="C30" s="471" t="s">
        <v>33</v>
      </c>
      <c r="D30" s="487"/>
      <c r="E30" s="196" t="s">
        <v>459</v>
      </c>
      <c r="F30" s="472"/>
      <c r="G30" s="196"/>
      <c r="H30" s="196"/>
      <c r="I30" s="196"/>
      <c r="J30" s="200"/>
      <c r="K30" s="199"/>
      <c r="L30" s="201"/>
      <c r="M30" s="201"/>
      <c r="N30" s="197"/>
      <c r="O30" s="197"/>
      <c r="P30" s="197"/>
      <c r="Q30" s="197">
        <v>8</v>
      </c>
      <c r="R30" s="197"/>
      <c r="S30" s="789"/>
      <c r="T30" s="197"/>
      <c r="U30" s="683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457"/>
      <c r="AX30" s="213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</row>
    <row r="31" spans="1:66" s="86" customFormat="1" ht="11.25" customHeight="1">
      <c r="A31" s="214"/>
      <c r="B31" s="471" t="s">
        <v>607</v>
      </c>
      <c r="C31" s="471" t="s">
        <v>150</v>
      </c>
      <c r="D31" s="487"/>
      <c r="E31" s="196" t="s">
        <v>459</v>
      </c>
      <c r="F31" s="234">
        <f>J31/G31</f>
        <v>5</v>
      </c>
      <c r="G31" s="196">
        <f>COUNT(N31:AD31)</f>
        <v>7</v>
      </c>
      <c r="H31" s="196">
        <f>SUM(N31:AD31)</f>
        <v>35</v>
      </c>
      <c r="I31" s="196">
        <f>SUM(AF31:AV31)</f>
        <v>0</v>
      </c>
      <c r="J31" s="200">
        <f>SUM(H31:I31)</f>
        <v>35</v>
      </c>
      <c r="K31" s="199"/>
      <c r="L31" s="201"/>
      <c r="M31" s="201"/>
      <c r="N31" s="197">
        <v>3</v>
      </c>
      <c r="O31" s="197">
        <v>7</v>
      </c>
      <c r="P31" s="197">
        <v>8</v>
      </c>
      <c r="Q31" s="197"/>
      <c r="R31" s="197">
        <v>4</v>
      </c>
      <c r="S31" s="789">
        <v>5</v>
      </c>
      <c r="T31" s="197"/>
      <c r="U31" s="683">
        <v>0</v>
      </c>
      <c r="V31" s="197">
        <v>8</v>
      </c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457"/>
      <c r="AX31" s="213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</row>
    <row r="32" spans="1:48" s="86" customFormat="1" ht="10.5" customHeight="1">
      <c r="A32" s="172" t="s">
        <v>419</v>
      </c>
      <c r="D32" s="80"/>
      <c r="E32" s="157"/>
      <c r="F32" s="233"/>
      <c r="G32" s="182"/>
      <c r="H32" s="182"/>
      <c r="I32" s="182"/>
      <c r="J32" s="183"/>
      <c r="K32" s="182"/>
      <c r="T32" s="793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73"/>
      <c r="AQ32" s="173"/>
      <c r="AR32" s="173"/>
      <c r="AS32" s="173"/>
      <c r="AT32" s="173"/>
      <c r="AU32" s="173"/>
      <c r="AV32" s="173"/>
    </row>
    <row r="33" spans="1:66" s="86" customFormat="1" ht="10.5" customHeight="1">
      <c r="A33" s="29"/>
      <c r="B33" s="175" t="s">
        <v>64</v>
      </c>
      <c r="C33" s="175" t="s">
        <v>65</v>
      </c>
      <c r="D33" s="176" t="s">
        <v>444</v>
      </c>
      <c r="E33" s="177" t="s">
        <v>445</v>
      </c>
      <c r="F33" s="232" t="s">
        <v>485</v>
      </c>
      <c r="G33" s="177" t="s">
        <v>446</v>
      </c>
      <c r="H33" s="177" t="s">
        <v>447</v>
      </c>
      <c r="I33" s="177" t="s">
        <v>448</v>
      </c>
      <c r="J33" s="177" t="s">
        <v>449</v>
      </c>
      <c r="K33" s="177" t="s">
        <v>450</v>
      </c>
      <c r="L33" s="178"/>
      <c r="M33" s="178"/>
      <c r="N33" s="177">
        <v>1</v>
      </c>
      <c r="O33" s="177">
        <v>2</v>
      </c>
      <c r="P33" s="177">
        <v>3</v>
      </c>
      <c r="Q33" s="177">
        <v>4</v>
      </c>
      <c r="R33" s="177">
        <v>5</v>
      </c>
      <c r="S33" s="786">
        <v>6</v>
      </c>
      <c r="T33" s="791">
        <v>7</v>
      </c>
      <c r="U33" s="680">
        <v>8</v>
      </c>
      <c r="V33" s="177">
        <v>9</v>
      </c>
      <c r="W33" s="179">
        <v>10</v>
      </c>
      <c r="X33" s="179">
        <v>11</v>
      </c>
      <c r="Y33" s="179">
        <v>12</v>
      </c>
      <c r="Z33" s="179">
        <v>13</v>
      </c>
      <c r="AA33" s="179">
        <v>14</v>
      </c>
      <c r="AB33" s="179">
        <v>15</v>
      </c>
      <c r="AC33" s="179">
        <v>16</v>
      </c>
      <c r="AD33" s="179">
        <v>17</v>
      </c>
      <c r="AE33" s="157"/>
      <c r="AF33" s="177">
        <v>1</v>
      </c>
      <c r="AG33" s="177">
        <v>2</v>
      </c>
      <c r="AH33" s="177">
        <v>3</v>
      </c>
      <c r="AI33" s="177">
        <v>4</v>
      </c>
      <c r="AJ33" s="177">
        <v>5</v>
      </c>
      <c r="AK33" s="177">
        <v>6</v>
      </c>
      <c r="AL33" s="177">
        <v>7</v>
      </c>
      <c r="AM33" s="177">
        <v>8</v>
      </c>
      <c r="AN33" s="177">
        <v>9</v>
      </c>
      <c r="AO33" s="179">
        <v>10</v>
      </c>
      <c r="AP33" s="179">
        <v>11</v>
      </c>
      <c r="AQ33" s="179">
        <v>12</v>
      </c>
      <c r="AR33" s="179">
        <v>13</v>
      </c>
      <c r="AS33" s="179">
        <v>14</v>
      </c>
      <c r="AT33" s="179">
        <v>15</v>
      </c>
      <c r="AU33" s="179">
        <v>16</v>
      </c>
      <c r="AV33" s="179">
        <v>17</v>
      </c>
      <c r="AX33" s="177">
        <v>1</v>
      </c>
      <c r="AY33" s="177">
        <v>2</v>
      </c>
      <c r="AZ33" s="177">
        <v>3</v>
      </c>
      <c r="BA33" s="177">
        <v>4</v>
      </c>
      <c r="BB33" s="177">
        <v>5</v>
      </c>
      <c r="BC33" s="177">
        <v>6</v>
      </c>
      <c r="BD33" s="177">
        <v>7</v>
      </c>
      <c r="BE33" s="177">
        <v>8</v>
      </c>
      <c r="BF33" s="177">
        <v>9</v>
      </c>
      <c r="BG33" s="177">
        <v>10</v>
      </c>
      <c r="BH33" s="177">
        <v>11</v>
      </c>
      <c r="BI33" s="177">
        <v>12</v>
      </c>
      <c r="BJ33" s="177">
        <v>13</v>
      </c>
      <c r="BK33" s="177">
        <v>14</v>
      </c>
      <c r="BL33" s="177">
        <v>15</v>
      </c>
      <c r="BM33" s="177">
        <v>16</v>
      </c>
      <c r="BN33" s="177">
        <v>17</v>
      </c>
    </row>
    <row r="34" spans="1:66" s="86" customFormat="1" ht="11.25" customHeight="1">
      <c r="A34" s="180"/>
      <c r="B34" s="633" t="s">
        <v>590</v>
      </c>
      <c r="C34" s="634" t="s">
        <v>52</v>
      </c>
      <c r="D34" s="635">
        <v>911209</v>
      </c>
      <c r="E34" s="182" t="s">
        <v>428</v>
      </c>
      <c r="F34" s="233">
        <f aca="true" t="shared" si="12" ref="F34:F56">J34/G34</f>
        <v>3.3125</v>
      </c>
      <c r="G34" s="182">
        <f aca="true" t="shared" si="13" ref="G34:G48">COUNT(N34:AD34)</f>
        <v>16</v>
      </c>
      <c r="H34" s="182">
        <f aca="true" t="shared" si="14" ref="H34:H48">SUM(N34:AD34)</f>
        <v>30</v>
      </c>
      <c r="I34" s="182">
        <f aca="true" t="shared" si="15" ref="I34:I48">SUM(AF34:AV34)</f>
        <v>23</v>
      </c>
      <c r="J34" s="183">
        <f aca="true" t="shared" si="16" ref="J34:J48">SUM(H34:I34)</f>
        <v>53</v>
      </c>
      <c r="K34" s="182">
        <f aca="true" t="shared" si="17" ref="K34:K47">SUM(AX34:BN34)</f>
        <v>0</v>
      </c>
      <c r="L34" s="185"/>
      <c r="M34" s="185"/>
      <c r="N34" s="184">
        <v>4</v>
      </c>
      <c r="O34" s="184">
        <v>1</v>
      </c>
      <c r="P34" s="184">
        <v>2</v>
      </c>
      <c r="Q34" s="184">
        <v>4</v>
      </c>
      <c r="R34" s="184">
        <v>0</v>
      </c>
      <c r="S34" s="787">
        <v>3</v>
      </c>
      <c r="T34" s="197">
        <v>2</v>
      </c>
      <c r="U34" s="681">
        <v>0</v>
      </c>
      <c r="V34" s="184">
        <v>6</v>
      </c>
      <c r="W34" s="184">
        <v>0</v>
      </c>
      <c r="X34" s="184">
        <v>1</v>
      </c>
      <c r="Y34" s="184">
        <v>3</v>
      </c>
      <c r="Z34" s="184">
        <v>1</v>
      </c>
      <c r="AA34" s="816"/>
      <c r="AB34" s="184">
        <v>1</v>
      </c>
      <c r="AC34" s="184">
        <v>2</v>
      </c>
      <c r="AD34" s="184">
        <v>0</v>
      </c>
      <c r="AE34" s="204"/>
      <c r="AF34" s="184">
        <v>2</v>
      </c>
      <c r="AG34" s="184">
        <v>1</v>
      </c>
      <c r="AH34" s="184">
        <v>4</v>
      </c>
      <c r="AI34" s="184">
        <v>4</v>
      </c>
      <c r="AJ34" s="184">
        <v>0</v>
      </c>
      <c r="AK34" s="184">
        <v>1</v>
      </c>
      <c r="AL34" s="184">
        <v>2</v>
      </c>
      <c r="AM34" s="184">
        <v>2</v>
      </c>
      <c r="AN34" s="184">
        <v>2</v>
      </c>
      <c r="AO34" s="184">
        <v>0</v>
      </c>
      <c r="AP34" s="184">
        <v>2</v>
      </c>
      <c r="AQ34" s="184">
        <v>2</v>
      </c>
      <c r="AR34" s="184">
        <v>1</v>
      </c>
      <c r="AS34" s="816"/>
      <c r="AT34" s="184">
        <v>0</v>
      </c>
      <c r="AU34" s="184">
        <v>0</v>
      </c>
      <c r="AV34" s="184">
        <v>0</v>
      </c>
      <c r="AW34" s="455"/>
      <c r="AX34" s="190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1:66" s="86" customFormat="1" ht="11.25" customHeight="1">
      <c r="A35" s="180"/>
      <c r="B35" s="633" t="s">
        <v>431</v>
      </c>
      <c r="C35" s="634" t="s">
        <v>250</v>
      </c>
      <c r="D35" s="635">
        <v>920424</v>
      </c>
      <c r="E35" s="182" t="s">
        <v>428</v>
      </c>
      <c r="F35" s="233" t="e">
        <f t="shared" si="12"/>
        <v>#DIV/0!</v>
      </c>
      <c r="G35" s="182">
        <f t="shared" si="13"/>
        <v>0</v>
      </c>
      <c r="H35" s="182">
        <f t="shared" si="14"/>
        <v>0</v>
      </c>
      <c r="I35" s="182">
        <f t="shared" si="15"/>
        <v>0</v>
      </c>
      <c r="J35" s="183">
        <f t="shared" si="16"/>
        <v>0</v>
      </c>
      <c r="K35" s="182">
        <f t="shared" si="17"/>
        <v>0</v>
      </c>
      <c r="L35" s="157"/>
      <c r="M35" s="157"/>
      <c r="N35" s="184"/>
      <c r="O35" s="184"/>
      <c r="P35" s="184"/>
      <c r="Q35" s="184"/>
      <c r="R35" s="184"/>
      <c r="S35" s="787"/>
      <c r="T35" s="197"/>
      <c r="U35" s="681"/>
      <c r="V35" s="184"/>
      <c r="W35" s="184"/>
      <c r="X35" s="184"/>
      <c r="Y35" s="184"/>
      <c r="Z35" s="184"/>
      <c r="AA35" s="816"/>
      <c r="AB35" s="184"/>
      <c r="AC35" s="184"/>
      <c r="AD35" s="184"/>
      <c r="AE35" s="20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816"/>
      <c r="AT35" s="184"/>
      <c r="AU35" s="184"/>
      <c r="AV35" s="184"/>
      <c r="AW35" s="455"/>
      <c r="AX35" s="190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1:68" s="86" customFormat="1" ht="11.25" customHeight="1">
      <c r="A36" s="180"/>
      <c r="B36" s="633" t="s">
        <v>591</v>
      </c>
      <c r="C36" s="634" t="s">
        <v>26</v>
      </c>
      <c r="D36" s="635">
        <v>900425</v>
      </c>
      <c r="E36" s="182" t="s">
        <v>428</v>
      </c>
      <c r="F36" s="233">
        <f t="shared" si="12"/>
        <v>3.0714285714285716</v>
      </c>
      <c r="G36" s="182">
        <f t="shared" si="13"/>
        <v>14</v>
      </c>
      <c r="H36" s="182">
        <f t="shared" si="14"/>
        <v>25</v>
      </c>
      <c r="I36" s="182">
        <f t="shared" si="15"/>
        <v>18</v>
      </c>
      <c r="J36" s="183">
        <f t="shared" si="16"/>
        <v>43</v>
      </c>
      <c r="K36" s="182">
        <f t="shared" si="17"/>
        <v>0</v>
      </c>
      <c r="L36" s="157"/>
      <c r="M36" s="157"/>
      <c r="N36" s="184">
        <v>4</v>
      </c>
      <c r="O36" s="184">
        <v>0</v>
      </c>
      <c r="P36" s="184">
        <v>2</v>
      </c>
      <c r="Q36" s="184">
        <v>6</v>
      </c>
      <c r="R36" s="184">
        <v>3</v>
      </c>
      <c r="S36" s="787">
        <v>2</v>
      </c>
      <c r="T36" s="197"/>
      <c r="U36" s="681"/>
      <c r="V36" s="184">
        <v>1</v>
      </c>
      <c r="W36" s="184">
        <v>0</v>
      </c>
      <c r="X36" s="184">
        <v>1</v>
      </c>
      <c r="Y36" s="184">
        <v>2</v>
      </c>
      <c r="Z36" s="184">
        <v>1</v>
      </c>
      <c r="AA36" s="816"/>
      <c r="AB36" s="184">
        <v>2</v>
      </c>
      <c r="AC36" s="184">
        <v>1</v>
      </c>
      <c r="AD36" s="184">
        <v>0</v>
      </c>
      <c r="AE36" s="204"/>
      <c r="AF36" s="184">
        <v>4</v>
      </c>
      <c r="AG36" s="184">
        <v>0</v>
      </c>
      <c r="AH36" s="184">
        <v>3</v>
      </c>
      <c r="AI36" s="184">
        <v>1</v>
      </c>
      <c r="AJ36" s="184">
        <v>0</v>
      </c>
      <c r="AK36" s="184">
        <v>2</v>
      </c>
      <c r="AL36" s="184"/>
      <c r="AM36" s="184"/>
      <c r="AN36" s="184">
        <v>2</v>
      </c>
      <c r="AO36" s="184">
        <v>0</v>
      </c>
      <c r="AP36" s="184">
        <v>1</v>
      </c>
      <c r="AQ36" s="184">
        <v>2</v>
      </c>
      <c r="AR36" s="184">
        <v>1</v>
      </c>
      <c r="AS36" s="816"/>
      <c r="AT36" s="184">
        <v>1</v>
      </c>
      <c r="AU36" s="184">
        <v>0</v>
      </c>
      <c r="AV36" s="184">
        <v>1</v>
      </c>
      <c r="AW36" s="455"/>
      <c r="AX36" s="190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P36" s="186"/>
    </row>
    <row r="37" spans="1:68" s="186" customFormat="1" ht="11.25" customHeight="1">
      <c r="A37" s="180"/>
      <c r="B37" s="633" t="s">
        <v>462</v>
      </c>
      <c r="C37" s="634" t="s">
        <v>367</v>
      </c>
      <c r="D37" s="635">
        <v>910521</v>
      </c>
      <c r="E37" s="182" t="s">
        <v>428</v>
      </c>
      <c r="F37" s="233">
        <f t="shared" si="12"/>
        <v>3.125</v>
      </c>
      <c r="G37" s="182">
        <f t="shared" si="13"/>
        <v>16</v>
      </c>
      <c r="H37" s="182">
        <f t="shared" si="14"/>
        <v>26</v>
      </c>
      <c r="I37" s="182">
        <f t="shared" si="15"/>
        <v>24</v>
      </c>
      <c r="J37" s="183">
        <f t="shared" si="16"/>
        <v>50</v>
      </c>
      <c r="K37" s="182">
        <f t="shared" si="17"/>
        <v>0</v>
      </c>
      <c r="L37" s="187"/>
      <c r="M37" s="187"/>
      <c r="N37" s="184">
        <v>2</v>
      </c>
      <c r="O37" s="184">
        <v>1</v>
      </c>
      <c r="P37" s="184">
        <v>3</v>
      </c>
      <c r="Q37" s="184">
        <v>4</v>
      </c>
      <c r="R37" s="184">
        <v>0</v>
      </c>
      <c r="S37" s="787">
        <v>1</v>
      </c>
      <c r="T37" s="197">
        <v>3</v>
      </c>
      <c r="U37" s="681">
        <v>2</v>
      </c>
      <c r="V37" s="184">
        <v>0</v>
      </c>
      <c r="W37" s="184">
        <v>1</v>
      </c>
      <c r="X37" s="184">
        <v>2</v>
      </c>
      <c r="Y37" s="184">
        <v>2</v>
      </c>
      <c r="Z37" s="184">
        <v>1</v>
      </c>
      <c r="AA37" s="816"/>
      <c r="AB37" s="184">
        <v>2</v>
      </c>
      <c r="AC37" s="184">
        <v>2</v>
      </c>
      <c r="AD37" s="184">
        <v>0</v>
      </c>
      <c r="AE37" s="204"/>
      <c r="AF37" s="184">
        <v>2</v>
      </c>
      <c r="AG37" s="184">
        <v>1</v>
      </c>
      <c r="AH37" s="184">
        <v>2</v>
      </c>
      <c r="AI37" s="184">
        <v>3</v>
      </c>
      <c r="AJ37" s="184">
        <v>2</v>
      </c>
      <c r="AK37" s="184">
        <v>1</v>
      </c>
      <c r="AL37" s="184">
        <v>0</v>
      </c>
      <c r="AM37" s="184">
        <v>1</v>
      </c>
      <c r="AN37" s="184">
        <v>2</v>
      </c>
      <c r="AO37" s="184">
        <v>0</v>
      </c>
      <c r="AP37" s="184">
        <v>2</v>
      </c>
      <c r="AQ37" s="184">
        <v>3</v>
      </c>
      <c r="AR37" s="184">
        <v>1</v>
      </c>
      <c r="AS37" s="816"/>
      <c r="AT37" s="184">
        <v>2</v>
      </c>
      <c r="AU37" s="184">
        <v>2</v>
      </c>
      <c r="AV37" s="184">
        <v>0</v>
      </c>
      <c r="AW37" s="456"/>
      <c r="AX37" s="21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P37" s="86"/>
    </row>
    <row r="38" spans="1:66" s="86" customFormat="1" ht="11.25" customHeight="1">
      <c r="A38" s="180"/>
      <c r="B38" s="633" t="s">
        <v>429</v>
      </c>
      <c r="C38" s="634" t="s">
        <v>430</v>
      </c>
      <c r="D38" s="635">
        <v>920601</v>
      </c>
      <c r="E38" s="182" t="s">
        <v>428</v>
      </c>
      <c r="F38" s="233">
        <f t="shared" si="12"/>
        <v>1.5625</v>
      </c>
      <c r="G38" s="182">
        <f t="shared" si="13"/>
        <v>16</v>
      </c>
      <c r="H38" s="182">
        <f t="shared" si="14"/>
        <v>16</v>
      </c>
      <c r="I38" s="182">
        <f t="shared" si="15"/>
        <v>9</v>
      </c>
      <c r="J38" s="183">
        <f t="shared" si="16"/>
        <v>25</v>
      </c>
      <c r="K38" s="182">
        <f t="shared" si="17"/>
        <v>0</v>
      </c>
      <c r="L38" s="157"/>
      <c r="M38" s="157"/>
      <c r="N38" s="184">
        <v>2</v>
      </c>
      <c r="O38" s="184">
        <v>1</v>
      </c>
      <c r="P38" s="184">
        <v>3</v>
      </c>
      <c r="Q38" s="184">
        <v>1</v>
      </c>
      <c r="R38" s="184">
        <v>0</v>
      </c>
      <c r="S38" s="787">
        <v>3</v>
      </c>
      <c r="T38" s="197">
        <v>0</v>
      </c>
      <c r="U38" s="681">
        <v>1</v>
      </c>
      <c r="V38" s="184">
        <v>1</v>
      </c>
      <c r="W38" s="184">
        <v>0</v>
      </c>
      <c r="X38" s="184">
        <v>1</v>
      </c>
      <c r="Y38" s="184">
        <v>0</v>
      </c>
      <c r="Z38" s="184">
        <v>3</v>
      </c>
      <c r="AA38" s="816"/>
      <c r="AB38" s="184">
        <v>0</v>
      </c>
      <c r="AC38" s="184">
        <v>0</v>
      </c>
      <c r="AD38" s="184">
        <v>0</v>
      </c>
      <c r="AE38" s="204"/>
      <c r="AF38" s="184">
        <v>0</v>
      </c>
      <c r="AG38" s="184">
        <v>1</v>
      </c>
      <c r="AH38" s="184">
        <v>0</v>
      </c>
      <c r="AI38" s="184">
        <v>1</v>
      </c>
      <c r="AJ38" s="184">
        <v>1</v>
      </c>
      <c r="AK38" s="184">
        <v>0</v>
      </c>
      <c r="AL38" s="184">
        <v>0</v>
      </c>
      <c r="AM38" s="184">
        <v>0</v>
      </c>
      <c r="AN38" s="184">
        <v>0</v>
      </c>
      <c r="AO38" s="184">
        <v>1</v>
      </c>
      <c r="AP38" s="184">
        <v>1</v>
      </c>
      <c r="AQ38" s="184">
        <v>0</v>
      </c>
      <c r="AR38" s="184">
        <v>3</v>
      </c>
      <c r="AS38" s="816"/>
      <c r="AT38" s="184">
        <v>0</v>
      </c>
      <c r="AU38" s="184">
        <v>0</v>
      </c>
      <c r="AV38" s="184">
        <v>1</v>
      </c>
      <c r="AW38" s="455"/>
      <c r="AX38" s="190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</row>
    <row r="39" spans="1:66" s="86" customFormat="1" ht="11.25" customHeight="1">
      <c r="A39" s="180"/>
      <c r="B39" s="633" t="s">
        <v>592</v>
      </c>
      <c r="C39" s="634" t="s">
        <v>34</v>
      </c>
      <c r="D39" s="635">
        <v>890910</v>
      </c>
      <c r="E39" s="182" t="s">
        <v>428</v>
      </c>
      <c r="F39" s="233">
        <f t="shared" si="12"/>
        <v>1</v>
      </c>
      <c r="G39" s="182">
        <f t="shared" si="13"/>
        <v>10</v>
      </c>
      <c r="H39" s="182">
        <f t="shared" si="14"/>
        <v>5</v>
      </c>
      <c r="I39" s="182">
        <f t="shared" si="15"/>
        <v>5</v>
      </c>
      <c r="J39" s="183">
        <f t="shared" si="16"/>
        <v>10</v>
      </c>
      <c r="K39" s="182">
        <f t="shared" si="17"/>
        <v>0</v>
      </c>
      <c r="L39" s="157"/>
      <c r="M39" s="157"/>
      <c r="N39" s="184">
        <v>0</v>
      </c>
      <c r="O39" s="184">
        <v>0</v>
      </c>
      <c r="P39" s="184">
        <v>1</v>
      </c>
      <c r="Q39" s="184"/>
      <c r="R39" s="184">
        <v>1</v>
      </c>
      <c r="S39" s="787">
        <v>0</v>
      </c>
      <c r="T39" s="197">
        <v>0</v>
      </c>
      <c r="U39" s="681">
        <v>1</v>
      </c>
      <c r="V39" s="184">
        <v>0</v>
      </c>
      <c r="W39" s="184">
        <v>1</v>
      </c>
      <c r="X39" s="184">
        <v>1</v>
      </c>
      <c r="Y39" s="184"/>
      <c r="Z39" s="184"/>
      <c r="AA39" s="816"/>
      <c r="AB39" s="184"/>
      <c r="AC39" s="184"/>
      <c r="AD39" s="184"/>
      <c r="AE39" s="204"/>
      <c r="AF39" s="184">
        <v>4</v>
      </c>
      <c r="AG39" s="184">
        <v>0</v>
      </c>
      <c r="AH39" s="184">
        <v>0</v>
      </c>
      <c r="AI39" s="184"/>
      <c r="AJ39" s="184">
        <v>0</v>
      </c>
      <c r="AK39" s="184">
        <v>1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/>
      <c r="AR39" s="184"/>
      <c r="AS39" s="816"/>
      <c r="AT39" s="184"/>
      <c r="AU39" s="184"/>
      <c r="AV39" s="184"/>
      <c r="AW39" s="455"/>
      <c r="AX39" s="190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</row>
    <row r="40" spans="1:66" s="86" customFormat="1" ht="11.25" customHeight="1">
      <c r="A40" s="180"/>
      <c r="B40" s="633" t="s">
        <v>432</v>
      </c>
      <c r="C40" s="634" t="s">
        <v>43</v>
      </c>
      <c r="D40" s="635">
        <v>880722</v>
      </c>
      <c r="E40" s="182" t="s">
        <v>428</v>
      </c>
      <c r="F40" s="233" t="e">
        <f t="shared" si="12"/>
        <v>#DIV/0!</v>
      </c>
      <c r="G40" s="182">
        <f t="shared" si="13"/>
        <v>0</v>
      </c>
      <c r="H40" s="182">
        <f t="shared" si="14"/>
        <v>0</v>
      </c>
      <c r="I40" s="182">
        <f t="shared" si="15"/>
        <v>0</v>
      </c>
      <c r="J40" s="183">
        <f t="shared" si="16"/>
        <v>0</v>
      </c>
      <c r="K40" s="182">
        <f t="shared" si="17"/>
        <v>0</v>
      </c>
      <c r="L40" s="157"/>
      <c r="M40" s="157"/>
      <c r="N40" s="184"/>
      <c r="O40" s="184"/>
      <c r="P40" s="184"/>
      <c r="Q40" s="184"/>
      <c r="R40" s="184"/>
      <c r="S40" s="787"/>
      <c r="T40" s="197"/>
      <c r="U40" s="681"/>
      <c r="V40" s="184"/>
      <c r="W40" s="184"/>
      <c r="X40" s="184"/>
      <c r="Y40" s="184"/>
      <c r="Z40" s="184"/>
      <c r="AA40" s="816"/>
      <c r="AB40" s="184"/>
      <c r="AC40" s="184"/>
      <c r="AD40" s="184"/>
      <c r="AE40" s="20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816"/>
      <c r="AT40" s="184"/>
      <c r="AU40" s="184"/>
      <c r="AV40" s="184"/>
      <c r="AW40" s="455"/>
      <c r="AX40" s="190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</row>
    <row r="41" spans="1:66" s="86" customFormat="1" ht="11.25" customHeight="1">
      <c r="A41" s="216"/>
      <c r="B41" s="633" t="s">
        <v>593</v>
      </c>
      <c r="C41" s="634" t="s">
        <v>293</v>
      </c>
      <c r="D41" s="635">
        <v>940120</v>
      </c>
      <c r="E41" s="182" t="s">
        <v>428</v>
      </c>
      <c r="F41" s="233">
        <f t="shared" si="12"/>
        <v>0.9090909090909091</v>
      </c>
      <c r="G41" s="194">
        <f t="shared" si="13"/>
        <v>11</v>
      </c>
      <c r="H41" s="194">
        <f t="shared" si="14"/>
        <v>8</v>
      </c>
      <c r="I41" s="194">
        <f t="shared" si="15"/>
        <v>2</v>
      </c>
      <c r="J41" s="198">
        <f t="shared" si="16"/>
        <v>10</v>
      </c>
      <c r="K41" s="194">
        <f t="shared" si="17"/>
        <v>0</v>
      </c>
      <c r="L41" s="185"/>
      <c r="M41" s="185"/>
      <c r="N41" s="212">
        <v>0</v>
      </c>
      <c r="O41" s="212"/>
      <c r="P41" s="212"/>
      <c r="Q41" s="212"/>
      <c r="R41" s="212">
        <v>1</v>
      </c>
      <c r="S41" s="788">
        <v>1</v>
      </c>
      <c r="T41" s="197">
        <v>0</v>
      </c>
      <c r="U41" s="682">
        <v>0</v>
      </c>
      <c r="V41" s="212">
        <v>0</v>
      </c>
      <c r="W41" s="212"/>
      <c r="X41" s="212"/>
      <c r="Y41" s="212">
        <v>1</v>
      </c>
      <c r="Z41" s="212">
        <v>0</v>
      </c>
      <c r="AA41" s="817"/>
      <c r="AB41" s="212">
        <v>1</v>
      </c>
      <c r="AC41" s="212">
        <v>2</v>
      </c>
      <c r="AD41" s="212">
        <v>2</v>
      </c>
      <c r="AE41" s="204"/>
      <c r="AF41" s="212">
        <v>0</v>
      </c>
      <c r="AG41" s="212"/>
      <c r="AH41" s="212"/>
      <c r="AI41" s="212"/>
      <c r="AJ41" s="212">
        <v>0</v>
      </c>
      <c r="AK41" s="212">
        <v>1</v>
      </c>
      <c r="AL41" s="212">
        <v>0</v>
      </c>
      <c r="AM41" s="212">
        <v>0</v>
      </c>
      <c r="AN41" s="212">
        <v>1</v>
      </c>
      <c r="AO41" s="212"/>
      <c r="AP41" s="212"/>
      <c r="AQ41" s="212">
        <v>0</v>
      </c>
      <c r="AR41" s="212">
        <v>0</v>
      </c>
      <c r="AS41" s="817"/>
      <c r="AT41" s="212">
        <v>0</v>
      </c>
      <c r="AU41" s="212">
        <v>0</v>
      </c>
      <c r="AV41" s="212">
        <v>0</v>
      </c>
      <c r="AW41" s="455"/>
      <c r="AX41" s="193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</row>
    <row r="42" spans="1:66" s="86" customFormat="1" ht="11.25" customHeight="1">
      <c r="A42" s="214"/>
      <c r="B42" s="633" t="s">
        <v>594</v>
      </c>
      <c r="C42" s="634" t="s">
        <v>34</v>
      </c>
      <c r="D42" s="636">
        <v>940912</v>
      </c>
      <c r="E42" s="182" t="s">
        <v>428</v>
      </c>
      <c r="F42" s="233">
        <f t="shared" si="12"/>
        <v>2.0714285714285716</v>
      </c>
      <c r="G42" s="196">
        <f t="shared" si="13"/>
        <v>14</v>
      </c>
      <c r="H42" s="196">
        <f t="shared" si="14"/>
        <v>14</v>
      </c>
      <c r="I42" s="196">
        <f t="shared" si="15"/>
        <v>15</v>
      </c>
      <c r="J42" s="200">
        <f t="shared" si="16"/>
        <v>29</v>
      </c>
      <c r="K42" s="196">
        <f t="shared" si="17"/>
        <v>0</v>
      </c>
      <c r="L42" s="201"/>
      <c r="M42" s="201"/>
      <c r="N42" s="197">
        <v>2</v>
      </c>
      <c r="O42" s="197">
        <v>1</v>
      </c>
      <c r="P42" s="197">
        <v>2</v>
      </c>
      <c r="Q42" s="197">
        <v>0</v>
      </c>
      <c r="R42" s="197">
        <v>0</v>
      </c>
      <c r="S42" s="789">
        <v>2</v>
      </c>
      <c r="T42" s="197">
        <v>0</v>
      </c>
      <c r="U42" s="683">
        <v>0</v>
      </c>
      <c r="V42" s="197"/>
      <c r="W42" s="197"/>
      <c r="X42" s="197">
        <v>1</v>
      </c>
      <c r="Y42" s="197">
        <v>2</v>
      </c>
      <c r="Z42" s="197">
        <v>3</v>
      </c>
      <c r="AA42" s="818"/>
      <c r="AB42" s="197">
        <v>1</v>
      </c>
      <c r="AC42" s="197">
        <v>0</v>
      </c>
      <c r="AD42" s="197">
        <v>0</v>
      </c>
      <c r="AE42" s="197"/>
      <c r="AF42" s="197">
        <v>1</v>
      </c>
      <c r="AG42" s="197">
        <v>1</v>
      </c>
      <c r="AH42" s="197">
        <v>2</v>
      </c>
      <c r="AI42" s="197">
        <v>4</v>
      </c>
      <c r="AJ42" s="197">
        <v>2</v>
      </c>
      <c r="AK42" s="197">
        <v>2</v>
      </c>
      <c r="AL42" s="197">
        <v>0</v>
      </c>
      <c r="AM42" s="197">
        <v>0</v>
      </c>
      <c r="AN42" s="197"/>
      <c r="AO42" s="197"/>
      <c r="AP42" s="197">
        <v>1</v>
      </c>
      <c r="AQ42" s="197">
        <v>1</v>
      </c>
      <c r="AR42" s="197">
        <v>1</v>
      </c>
      <c r="AS42" s="818"/>
      <c r="AT42" s="197">
        <v>0</v>
      </c>
      <c r="AU42" s="197">
        <v>0</v>
      </c>
      <c r="AV42" s="197">
        <v>0</v>
      </c>
      <c r="AW42" s="457"/>
      <c r="AX42" s="213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</row>
    <row r="43" spans="1:66" s="86" customFormat="1" ht="11.25" customHeight="1">
      <c r="A43" s="214"/>
      <c r="B43" s="633" t="s">
        <v>155</v>
      </c>
      <c r="C43" s="634" t="s">
        <v>242</v>
      </c>
      <c r="D43" s="636">
        <v>890917</v>
      </c>
      <c r="E43" s="182" t="s">
        <v>428</v>
      </c>
      <c r="F43" s="233">
        <f t="shared" si="12"/>
        <v>1.7</v>
      </c>
      <c r="G43" s="196">
        <f t="shared" si="13"/>
        <v>10</v>
      </c>
      <c r="H43" s="196">
        <f t="shared" si="14"/>
        <v>9</v>
      </c>
      <c r="I43" s="196">
        <f t="shared" si="15"/>
        <v>8</v>
      </c>
      <c r="J43" s="200">
        <f t="shared" si="16"/>
        <v>17</v>
      </c>
      <c r="K43" s="196">
        <f t="shared" si="17"/>
        <v>0</v>
      </c>
      <c r="L43" s="201"/>
      <c r="M43" s="201"/>
      <c r="N43" s="197"/>
      <c r="O43" s="197">
        <v>0</v>
      </c>
      <c r="P43" s="197">
        <v>2</v>
      </c>
      <c r="Q43" s="197">
        <v>0</v>
      </c>
      <c r="R43" s="197">
        <v>0</v>
      </c>
      <c r="S43" s="789">
        <v>2</v>
      </c>
      <c r="T43" s="197"/>
      <c r="U43" s="683"/>
      <c r="V43" s="197">
        <v>1</v>
      </c>
      <c r="W43" s="197">
        <v>1</v>
      </c>
      <c r="X43" s="197">
        <v>1</v>
      </c>
      <c r="Y43" s="197">
        <v>2</v>
      </c>
      <c r="Z43" s="197">
        <v>0</v>
      </c>
      <c r="AA43" s="818"/>
      <c r="AB43" s="197"/>
      <c r="AC43" s="197"/>
      <c r="AD43" s="197"/>
      <c r="AE43" s="197"/>
      <c r="AF43" s="197"/>
      <c r="AG43" s="197">
        <v>0</v>
      </c>
      <c r="AH43" s="197">
        <v>1</v>
      </c>
      <c r="AI43" s="197">
        <v>1</v>
      </c>
      <c r="AJ43" s="197">
        <v>0</v>
      </c>
      <c r="AK43" s="197">
        <v>0</v>
      </c>
      <c r="AL43" s="197"/>
      <c r="AM43" s="197"/>
      <c r="AN43" s="197">
        <v>1</v>
      </c>
      <c r="AO43" s="197">
        <v>0</v>
      </c>
      <c r="AP43" s="197">
        <v>0</v>
      </c>
      <c r="AQ43" s="197">
        <v>4</v>
      </c>
      <c r="AR43" s="197">
        <v>1</v>
      </c>
      <c r="AS43" s="818"/>
      <c r="AT43" s="197"/>
      <c r="AU43" s="197"/>
      <c r="AV43" s="197"/>
      <c r="AW43" s="457"/>
      <c r="AX43" s="213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</row>
    <row r="44" spans="1:66" s="86" customFormat="1" ht="11.25" customHeight="1">
      <c r="A44" s="214"/>
      <c r="B44" s="633" t="s">
        <v>155</v>
      </c>
      <c r="C44" s="634" t="s">
        <v>26</v>
      </c>
      <c r="D44" s="636">
        <v>920507</v>
      </c>
      <c r="E44" s="182" t="s">
        <v>824</v>
      </c>
      <c r="F44" s="233">
        <f>J44/G44</f>
        <v>4</v>
      </c>
      <c r="G44" s="196">
        <f>COUNT(N44:AD44)</f>
        <v>1</v>
      </c>
      <c r="H44" s="196">
        <f>SUM(N44:AD44)</f>
        <v>3</v>
      </c>
      <c r="I44" s="196">
        <f>SUM(AF44:AV44)</f>
        <v>1</v>
      </c>
      <c r="J44" s="200">
        <f>SUM(H44:I44)</f>
        <v>4</v>
      </c>
      <c r="K44" s="196">
        <f>SUM(AX44:BN44)</f>
        <v>0</v>
      </c>
      <c r="L44" s="201"/>
      <c r="M44" s="201"/>
      <c r="N44" s="197"/>
      <c r="O44" s="197"/>
      <c r="P44" s="197"/>
      <c r="Q44" s="197"/>
      <c r="R44" s="197"/>
      <c r="S44" s="789"/>
      <c r="T44" s="197"/>
      <c r="U44" s="683"/>
      <c r="V44" s="197">
        <v>3</v>
      </c>
      <c r="W44" s="197"/>
      <c r="X44" s="197"/>
      <c r="Y44" s="197"/>
      <c r="Z44" s="197"/>
      <c r="AA44" s="818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>
        <v>1</v>
      </c>
      <c r="AO44" s="197"/>
      <c r="AP44" s="197"/>
      <c r="AQ44" s="197"/>
      <c r="AR44" s="197"/>
      <c r="AS44" s="818"/>
      <c r="AT44" s="197"/>
      <c r="AU44" s="197"/>
      <c r="AV44" s="197"/>
      <c r="AW44" s="457"/>
      <c r="AX44" s="213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</row>
    <row r="45" spans="1:66" s="86" customFormat="1" ht="11.25" customHeight="1">
      <c r="A45" s="214"/>
      <c r="B45" s="633" t="s">
        <v>821</v>
      </c>
      <c r="C45" s="634" t="s">
        <v>822</v>
      </c>
      <c r="D45" s="636">
        <v>910825</v>
      </c>
      <c r="E45" s="182" t="s">
        <v>823</v>
      </c>
      <c r="F45" s="233">
        <f>J45/G45</f>
        <v>5</v>
      </c>
      <c r="G45" s="196">
        <f>COUNT(N45:AD45)</f>
        <v>1</v>
      </c>
      <c r="H45" s="196">
        <f>SUM(N45:AD45)</f>
        <v>2</v>
      </c>
      <c r="I45" s="196">
        <f>SUM(AF45:AV45)</f>
        <v>3</v>
      </c>
      <c r="J45" s="200">
        <f>SUM(H45:I45)</f>
        <v>5</v>
      </c>
      <c r="K45" s="196">
        <f>SUM(AX45:BN45)</f>
        <v>0</v>
      </c>
      <c r="L45" s="201"/>
      <c r="M45" s="201"/>
      <c r="N45" s="197"/>
      <c r="O45" s="197"/>
      <c r="P45" s="197"/>
      <c r="Q45" s="197"/>
      <c r="R45" s="197"/>
      <c r="S45" s="789"/>
      <c r="T45" s="197"/>
      <c r="U45" s="683"/>
      <c r="V45" s="197">
        <v>2</v>
      </c>
      <c r="W45" s="197"/>
      <c r="X45" s="197"/>
      <c r="Y45" s="197"/>
      <c r="Z45" s="197"/>
      <c r="AA45" s="818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>
        <v>3</v>
      </c>
      <c r="AO45" s="197"/>
      <c r="AP45" s="197"/>
      <c r="AQ45" s="197"/>
      <c r="AR45" s="197"/>
      <c r="AS45" s="818"/>
      <c r="AT45" s="197"/>
      <c r="AU45" s="197"/>
      <c r="AV45" s="197"/>
      <c r="AW45" s="457"/>
      <c r="AX45" s="213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</row>
    <row r="46" spans="1:66" s="86" customFormat="1" ht="11.25" customHeight="1">
      <c r="A46" s="214"/>
      <c r="B46" s="633" t="s">
        <v>595</v>
      </c>
      <c r="C46" s="634" t="s">
        <v>29</v>
      </c>
      <c r="D46" s="636">
        <v>890819</v>
      </c>
      <c r="E46" s="182" t="s">
        <v>428</v>
      </c>
      <c r="F46" s="233" t="e">
        <f t="shared" si="12"/>
        <v>#DIV/0!</v>
      </c>
      <c r="G46" s="196">
        <f t="shared" si="13"/>
        <v>0</v>
      </c>
      <c r="H46" s="196">
        <f t="shared" si="14"/>
        <v>0</v>
      </c>
      <c r="I46" s="196">
        <f t="shared" si="15"/>
        <v>0</v>
      </c>
      <c r="J46" s="200">
        <f t="shared" si="16"/>
        <v>0</v>
      </c>
      <c r="K46" s="196">
        <f t="shared" si="17"/>
        <v>0</v>
      </c>
      <c r="L46" s="158"/>
      <c r="M46" s="158"/>
      <c r="N46" s="197"/>
      <c r="O46" s="197"/>
      <c r="P46" s="197"/>
      <c r="Q46" s="197"/>
      <c r="R46" s="197"/>
      <c r="S46" s="789"/>
      <c r="T46" s="197"/>
      <c r="U46" s="683"/>
      <c r="V46" s="197"/>
      <c r="W46" s="197"/>
      <c r="X46" s="197"/>
      <c r="Y46" s="197"/>
      <c r="Z46" s="197"/>
      <c r="AA46" s="818"/>
      <c r="AB46" s="197"/>
      <c r="AC46" s="197"/>
      <c r="AD46" s="197"/>
      <c r="AE46" s="458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818"/>
      <c r="AT46" s="197"/>
      <c r="AU46" s="197"/>
      <c r="AV46" s="197"/>
      <c r="AW46" s="457"/>
      <c r="AX46" s="213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</row>
    <row r="47" spans="1:66" s="86" customFormat="1" ht="11.25" customHeight="1">
      <c r="A47" s="642">
        <v>60</v>
      </c>
      <c r="B47" s="643" t="s">
        <v>591</v>
      </c>
      <c r="C47" s="643" t="s">
        <v>50</v>
      </c>
      <c r="D47" s="487"/>
      <c r="E47" s="641" t="s">
        <v>428</v>
      </c>
      <c r="F47" s="233">
        <f t="shared" si="12"/>
        <v>0.4444444444444444</v>
      </c>
      <c r="G47" s="196">
        <f t="shared" si="13"/>
        <v>9</v>
      </c>
      <c r="H47" s="196">
        <f t="shared" si="14"/>
        <v>3</v>
      </c>
      <c r="I47" s="196">
        <f t="shared" si="15"/>
        <v>1</v>
      </c>
      <c r="J47" s="200">
        <f t="shared" si="16"/>
        <v>4</v>
      </c>
      <c r="K47" s="196">
        <f t="shared" si="17"/>
        <v>0</v>
      </c>
      <c r="L47" s="201"/>
      <c r="M47" s="201"/>
      <c r="N47" s="197"/>
      <c r="O47" s="197">
        <v>0</v>
      </c>
      <c r="P47" s="197">
        <v>0</v>
      </c>
      <c r="Q47" s="197">
        <v>1</v>
      </c>
      <c r="R47" s="197"/>
      <c r="S47" s="789"/>
      <c r="T47" s="197"/>
      <c r="U47" s="683">
        <v>0</v>
      </c>
      <c r="V47" s="197"/>
      <c r="W47" s="197">
        <v>0</v>
      </c>
      <c r="X47" s="197">
        <v>1</v>
      </c>
      <c r="Y47" s="197"/>
      <c r="Z47" s="197">
        <v>0</v>
      </c>
      <c r="AA47" s="818"/>
      <c r="AB47" s="197"/>
      <c r="AC47" s="197">
        <v>0</v>
      </c>
      <c r="AD47" s="197">
        <v>1</v>
      </c>
      <c r="AE47" s="197"/>
      <c r="AF47" s="197"/>
      <c r="AG47" s="197">
        <v>0</v>
      </c>
      <c r="AH47" s="197">
        <v>0</v>
      </c>
      <c r="AI47" s="197">
        <v>0</v>
      </c>
      <c r="AJ47" s="197"/>
      <c r="AK47" s="197"/>
      <c r="AL47" s="197"/>
      <c r="AM47" s="197">
        <v>0</v>
      </c>
      <c r="AN47" s="197"/>
      <c r="AO47" s="197">
        <v>0</v>
      </c>
      <c r="AP47" s="197">
        <v>0</v>
      </c>
      <c r="AQ47" s="197"/>
      <c r="AR47" s="197">
        <v>0</v>
      </c>
      <c r="AS47" s="818"/>
      <c r="AT47" s="197"/>
      <c r="AU47" s="197">
        <v>1</v>
      </c>
      <c r="AV47" s="197">
        <v>0</v>
      </c>
      <c r="AW47" s="457"/>
      <c r="AX47" s="213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</row>
    <row r="48" spans="1:66" s="86" customFormat="1" ht="11.25" customHeight="1">
      <c r="A48" s="642"/>
      <c r="B48" s="643" t="s">
        <v>47</v>
      </c>
      <c r="C48" s="643" t="s">
        <v>251</v>
      </c>
      <c r="D48" s="487"/>
      <c r="E48" s="662" t="s">
        <v>715</v>
      </c>
      <c r="F48" s="233">
        <f t="shared" si="12"/>
        <v>0</v>
      </c>
      <c r="G48" s="196">
        <f t="shared" si="13"/>
        <v>1</v>
      </c>
      <c r="H48" s="196">
        <f t="shared" si="14"/>
        <v>0</v>
      </c>
      <c r="I48" s="196">
        <f t="shared" si="15"/>
        <v>0</v>
      </c>
      <c r="J48" s="200">
        <f t="shared" si="16"/>
        <v>0</v>
      </c>
      <c r="K48" s="196">
        <f>SUM(AX48:BN48)</f>
        <v>0</v>
      </c>
      <c r="L48" s="201"/>
      <c r="M48" s="201"/>
      <c r="N48" s="197"/>
      <c r="O48" s="197"/>
      <c r="P48" s="197"/>
      <c r="Q48" s="197"/>
      <c r="R48" s="197"/>
      <c r="S48" s="789"/>
      <c r="T48" s="197"/>
      <c r="U48" s="683"/>
      <c r="V48" s="197"/>
      <c r="W48" s="197"/>
      <c r="X48" s="197"/>
      <c r="Y48" s="197"/>
      <c r="Z48" s="197"/>
      <c r="AA48" s="818"/>
      <c r="AB48" s="197"/>
      <c r="AC48" s="197">
        <v>0</v>
      </c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818"/>
      <c r="AT48" s="197"/>
      <c r="AU48" s="197">
        <v>0</v>
      </c>
      <c r="AV48" s="197">
        <v>0</v>
      </c>
      <c r="AW48" s="457"/>
      <c r="AX48" s="213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</row>
    <row r="49" spans="1:66" s="86" customFormat="1" ht="11.25" customHeight="1">
      <c r="A49" s="642" t="s">
        <v>703</v>
      </c>
      <c r="B49" s="643" t="s">
        <v>155</v>
      </c>
      <c r="C49" s="643" t="s">
        <v>156</v>
      </c>
      <c r="D49" s="487"/>
      <c r="E49" s="662" t="s">
        <v>715</v>
      </c>
      <c r="F49" s="233">
        <f aca="true" t="shared" si="18" ref="F49:F55">J49/G49</f>
        <v>0.6666666666666666</v>
      </c>
      <c r="G49" s="196">
        <f aca="true" t="shared" si="19" ref="G49:G56">COUNT(N49:AD49)</f>
        <v>3</v>
      </c>
      <c r="H49" s="196">
        <f aca="true" t="shared" si="20" ref="H49:H56">SUM(N49:AD49)</f>
        <v>1</v>
      </c>
      <c r="I49" s="196">
        <f aca="true" t="shared" si="21" ref="I49:I56">SUM(AF49:AV49)</f>
        <v>1</v>
      </c>
      <c r="J49" s="200">
        <f aca="true" t="shared" si="22" ref="J49:J56">SUM(H49:I49)</f>
        <v>2</v>
      </c>
      <c r="K49" s="196">
        <f>SUM(AX49:BN49)</f>
        <v>0</v>
      </c>
      <c r="L49" s="201"/>
      <c r="M49" s="201"/>
      <c r="N49" s="197"/>
      <c r="O49" s="197"/>
      <c r="P49" s="197"/>
      <c r="Q49" s="197"/>
      <c r="R49" s="197"/>
      <c r="S49" s="789"/>
      <c r="T49" s="197"/>
      <c r="U49" s="683"/>
      <c r="V49" s="197"/>
      <c r="W49" s="197">
        <v>0</v>
      </c>
      <c r="X49" s="197"/>
      <c r="Y49" s="197"/>
      <c r="Z49" s="197"/>
      <c r="AA49" s="818"/>
      <c r="AB49" s="197">
        <v>1</v>
      </c>
      <c r="AC49" s="197"/>
      <c r="AD49" s="197">
        <v>0</v>
      </c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>
        <v>0</v>
      </c>
      <c r="AP49" s="197"/>
      <c r="AQ49" s="197"/>
      <c r="AR49" s="197"/>
      <c r="AS49" s="818"/>
      <c r="AT49" s="197">
        <v>1</v>
      </c>
      <c r="AU49" s="197"/>
      <c r="AV49" s="197"/>
      <c r="AW49" s="457"/>
      <c r="AX49" s="213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</row>
    <row r="50" spans="1:66" s="86" customFormat="1" ht="11.25" customHeight="1">
      <c r="A50" s="642"/>
      <c r="B50" s="643" t="s">
        <v>395</v>
      </c>
      <c r="C50" s="643" t="s">
        <v>150</v>
      </c>
      <c r="D50" s="487"/>
      <c r="E50" s="662" t="s">
        <v>715</v>
      </c>
      <c r="F50" s="233">
        <f t="shared" si="18"/>
        <v>1</v>
      </c>
      <c r="G50" s="196">
        <f>COUNT(N50:AD50)</f>
        <v>1</v>
      </c>
      <c r="H50" s="196">
        <f>SUM(N50:AD50)</f>
        <v>0</v>
      </c>
      <c r="I50" s="196">
        <f>SUM(AF50:AV50)</f>
        <v>1</v>
      </c>
      <c r="J50" s="200">
        <f>SUM(H50:I50)</f>
        <v>1</v>
      </c>
      <c r="K50" s="196">
        <f>SUM(AX50:BN50)</f>
        <v>0</v>
      </c>
      <c r="L50" s="201"/>
      <c r="M50" s="201"/>
      <c r="N50" s="197"/>
      <c r="O50" s="197"/>
      <c r="P50" s="197"/>
      <c r="Q50" s="197"/>
      <c r="R50" s="197"/>
      <c r="S50" s="789"/>
      <c r="T50" s="197"/>
      <c r="U50" s="683"/>
      <c r="V50" s="197"/>
      <c r="W50" s="197"/>
      <c r="X50" s="197"/>
      <c r="Y50" s="197"/>
      <c r="Z50" s="197"/>
      <c r="AA50" s="818"/>
      <c r="AB50" s="197">
        <v>0</v>
      </c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818"/>
      <c r="AT50" s="197">
        <v>1</v>
      </c>
      <c r="AU50" s="197"/>
      <c r="AV50" s="197"/>
      <c r="AW50" s="457"/>
      <c r="AX50" s="213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</row>
    <row r="51" spans="1:66" s="86" customFormat="1" ht="11.25" customHeight="1">
      <c r="A51" s="642" t="s">
        <v>703</v>
      </c>
      <c r="B51" s="643" t="s">
        <v>590</v>
      </c>
      <c r="C51" s="643" t="s">
        <v>714</v>
      </c>
      <c r="D51" s="487"/>
      <c r="E51" s="662" t="s">
        <v>715</v>
      </c>
      <c r="F51" s="233">
        <f t="shared" si="18"/>
        <v>1.3333333333333333</v>
      </c>
      <c r="G51" s="196">
        <f t="shared" si="19"/>
        <v>3</v>
      </c>
      <c r="H51" s="196">
        <f t="shared" si="20"/>
        <v>3</v>
      </c>
      <c r="I51" s="196">
        <f t="shared" si="21"/>
        <v>1</v>
      </c>
      <c r="J51" s="200">
        <f t="shared" si="22"/>
        <v>4</v>
      </c>
      <c r="K51" s="196">
        <f>SUM(AX51:BN51)</f>
        <v>0</v>
      </c>
      <c r="L51" s="201"/>
      <c r="M51" s="201"/>
      <c r="N51" s="197"/>
      <c r="O51" s="197"/>
      <c r="P51" s="197"/>
      <c r="Q51" s="197">
        <v>3</v>
      </c>
      <c r="R51" s="197"/>
      <c r="S51" s="789"/>
      <c r="T51" s="197">
        <v>0</v>
      </c>
      <c r="U51" s="683">
        <v>0</v>
      </c>
      <c r="V51" s="197"/>
      <c r="W51" s="197"/>
      <c r="X51" s="197"/>
      <c r="Y51" s="197"/>
      <c r="Z51" s="197"/>
      <c r="AA51" s="818"/>
      <c r="AB51" s="197"/>
      <c r="AC51" s="197"/>
      <c r="AD51" s="197"/>
      <c r="AE51" s="197"/>
      <c r="AF51" s="197"/>
      <c r="AG51" s="197"/>
      <c r="AH51" s="197"/>
      <c r="AI51" s="197">
        <v>0</v>
      </c>
      <c r="AJ51" s="197"/>
      <c r="AK51" s="197"/>
      <c r="AL51" s="197">
        <v>1</v>
      </c>
      <c r="AM51" s="197">
        <v>0</v>
      </c>
      <c r="AN51" s="197"/>
      <c r="AO51" s="197"/>
      <c r="AP51" s="197"/>
      <c r="AQ51" s="197"/>
      <c r="AR51" s="197"/>
      <c r="AS51" s="818"/>
      <c r="AT51" s="197"/>
      <c r="AU51" s="197"/>
      <c r="AV51" s="197"/>
      <c r="AW51" s="457"/>
      <c r="AX51" s="213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</row>
    <row r="52" spans="1:66" s="86" customFormat="1" ht="11.25" customHeight="1">
      <c r="A52" s="642"/>
      <c r="B52" s="514" t="s">
        <v>347</v>
      </c>
      <c r="C52" s="514" t="s">
        <v>33</v>
      </c>
      <c r="D52" s="487"/>
      <c r="E52" s="684" t="s">
        <v>452</v>
      </c>
      <c r="F52" s="234">
        <f t="shared" si="18"/>
        <v>6</v>
      </c>
      <c r="G52" s="196">
        <f t="shared" si="19"/>
        <v>1</v>
      </c>
      <c r="H52" s="196">
        <f t="shared" si="20"/>
        <v>6</v>
      </c>
      <c r="I52" s="196">
        <f t="shared" si="21"/>
        <v>0</v>
      </c>
      <c r="J52" s="200">
        <f t="shared" si="22"/>
        <v>6</v>
      </c>
      <c r="K52" s="199"/>
      <c r="L52" s="201"/>
      <c r="M52" s="201"/>
      <c r="N52" s="197"/>
      <c r="O52" s="197"/>
      <c r="P52" s="197"/>
      <c r="Q52" s="197"/>
      <c r="R52" s="197"/>
      <c r="S52" s="789"/>
      <c r="T52" s="197"/>
      <c r="U52" s="683"/>
      <c r="V52" s="197">
        <v>6</v>
      </c>
      <c r="W52" s="197"/>
      <c r="X52" s="197"/>
      <c r="Y52" s="197"/>
      <c r="Z52" s="197"/>
      <c r="AA52" s="818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818"/>
      <c r="AT52" s="197"/>
      <c r="AU52" s="197"/>
      <c r="AV52" s="197"/>
      <c r="AW52" s="457"/>
      <c r="AX52" s="213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</row>
    <row r="53" spans="1:66" s="86" customFormat="1" ht="11.25" customHeight="1">
      <c r="A53" s="642"/>
      <c r="B53" s="514" t="s">
        <v>486</v>
      </c>
      <c r="C53" s="514" t="s">
        <v>42</v>
      </c>
      <c r="D53" s="487"/>
      <c r="E53" s="684" t="s">
        <v>452</v>
      </c>
      <c r="F53" s="234">
        <f>J53/G53</f>
        <v>12</v>
      </c>
      <c r="G53" s="196">
        <f>COUNT(N53:AD53)</f>
        <v>1</v>
      </c>
      <c r="H53" s="196">
        <f>SUM(N53:AD53)</f>
        <v>12</v>
      </c>
      <c r="I53" s="196">
        <f>SUM(AF53:AV53)</f>
        <v>0</v>
      </c>
      <c r="J53" s="200">
        <f>SUM(H53:I53)</f>
        <v>12</v>
      </c>
      <c r="K53" s="199"/>
      <c r="L53" s="201"/>
      <c r="M53" s="201"/>
      <c r="N53" s="197"/>
      <c r="O53" s="197"/>
      <c r="P53" s="197"/>
      <c r="Q53" s="197"/>
      <c r="R53" s="197"/>
      <c r="S53" s="789"/>
      <c r="T53" s="197"/>
      <c r="U53" s="683"/>
      <c r="V53" s="197"/>
      <c r="W53" s="197"/>
      <c r="X53" s="197"/>
      <c r="Y53" s="197"/>
      <c r="Z53" s="197"/>
      <c r="AA53" s="818"/>
      <c r="AB53" s="197"/>
      <c r="AC53" s="197"/>
      <c r="AD53" s="197">
        <v>12</v>
      </c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818"/>
      <c r="AT53" s="197"/>
      <c r="AU53" s="197"/>
      <c r="AV53" s="197"/>
      <c r="AW53" s="457"/>
      <c r="AX53" s="213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</row>
    <row r="54" spans="1:66" s="86" customFormat="1" ht="11.25" customHeight="1">
      <c r="A54" s="642"/>
      <c r="B54" s="676" t="s">
        <v>724</v>
      </c>
      <c r="C54" s="676" t="s">
        <v>26</v>
      </c>
      <c r="D54" s="487"/>
      <c r="E54" s="684" t="s">
        <v>452</v>
      </c>
      <c r="F54" s="234">
        <f t="shared" si="18"/>
        <v>3</v>
      </c>
      <c r="G54" s="196">
        <f t="shared" si="19"/>
        <v>1</v>
      </c>
      <c r="H54" s="196">
        <f t="shared" si="20"/>
        <v>3</v>
      </c>
      <c r="I54" s="196">
        <f t="shared" si="21"/>
        <v>0</v>
      </c>
      <c r="J54" s="200">
        <f t="shared" si="22"/>
        <v>3</v>
      </c>
      <c r="K54" s="199"/>
      <c r="L54" s="201"/>
      <c r="M54" s="201"/>
      <c r="N54" s="197"/>
      <c r="O54" s="197"/>
      <c r="P54" s="197"/>
      <c r="Q54" s="197"/>
      <c r="R54" s="197"/>
      <c r="S54" s="789">
        <v>3</v>
      </c>
      <c r="T54" s="197"/>
      <c r="U54" s="683"/>
      <c r="V54" s="197"/>
      <c r="W54" s="197"/>
      <c r="X54" s="197"/>
      <c r="Y54" s="197"/>
      <c r="Z54" s="197"/>
      <c r="AA54" s="818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818"/>
      <c r="AT54" s="197"/>
      <c r="AU54" s="197"/>
      <c r="AV54" s="197"/>
      <c r="AW54" s="457"/>
      <c r="AX54" s="213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</row>
    <row r="55" spans="1:66" s="86" customFormat="1" ht="11.25" customHeight="1">
      <c r="A55" s="642"/>
      <c r="B55" s="676" t="s">
        <v>607</v>
      </c>
      <c r="C55" s="676" t="s">
        <v>723</v>
      </c>
      <c r="D55" s="487"/>
      <c r="E55" s="684" t="s">
        <v>452</v>
      </c>
      <c r="F55" s="234">
        <f t="shared" si="18"/>
        <v>4</v>
      </c>
      <c r="G55" s="196">
        <f t="shared" si="19"/>
        <v>1</v>
      </c>
      <c r="H55" s="196">
        <f t="shared" si="20"/>
        <v>4</v>
      </c>
      <c r="I55" s="196">
        <f t="shared" si="21"/>
        <v>0</v>
      </c>
      <c r="J55" s="200">
        <f t="shared" si="22"/>
        <v>4</v>
      </c>
      <c r="K55" s="199"/>
      <c r="L55" s="201"/>
      <c r="M55" s="201"/>
      <c r="N55" s="197"/>
      <c r="O55" s="197"/>
      <c r="P55" s="197"/>
      <c r="Q55" s="197"/>
      <c r="R55" s="197">
        <v>4</v>
      </c>
      <c r="S55" s="789"/>
      <c r="T55" s="197"/>
      <c r="U55" s="683"/>
      <c r="V55" s="197"/>
      <c r="W55" s="197"/>
      <c r="X55" s="197"/>
      <c r="Y55" s="197"/>
      <c r="Z55" s="197"/>
      <c r="AA55" s="818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818"/>
      <c r="AT55" s="197"/>
      <c r="AU55" s="197"/>
      <c r="AV55" s="197"/>
      <c r="AW55" s="457"/>
      <c r="AX55" s="213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</row>
    <row r="56" spans="1:66" s="86" customFormat="1" ht="14.25" customHeight="1">
      <c r="A56" s="214"/>
      <c r="B56" s="471" t="s">
        <v>464</v>
      </c>
      <c r="C56" s="471" t="s">
        <v>26</v>
      </c>
      <c r="D56" s="748"/>
      <c r="E56" s="684" t="s">
        <v>452</v>
      </c>
      <c r="F56" s="234">
        <f t="shared" si="12"/>
        <v>4.416666666666667</v>
      </c>
      <c r="G56" s="196">
        <f t="shared" si="19"/>
        <v>12</v>
      </c>
      <c r="H56" s="196">
        <f t="shared" si="20"/>
        <v>53</v>
      </c>
      <c r="I56" s="196">
        <f t="shared" si="21"/>
        <v>0</v>
      </c>
      <c r="J56" s="200">
        <f t="shared" si="22"/>
        <v>53</v>
      </c>
      <c r="K56" s="199"/>
      <c r="L56" s="201"/>
      <c r="M56" s="201"/>
      <c r="N56" s="197">
        <v>3</v>
      </c>
      <c r="O56" s="197">
        <v>4</v>
      </c>
      <c r="P56" s="197">
        <v>1</v>
      </c>
      <c r="Q56" s="197">
        <v>2</v>
      </c>
      <c r="R56" s="197"/>
      <c r="S56" s="789"/>
      <c r="T56" s="197">
        <v>7</v>
      </c>
      <c r="U56" s="683">
        <v>8</v>
      </c>
      <c r="V56" s="197"/>
      <c r="W56" s="197">
        <v>6</v>
      </c>
      <c r="X56" s="197">
        <v>3</v>
      </c>
      <c r="Y56" s="197">
        <v>4</v>
      </c>
      <c r="Z56" s="197">
        <v>4</v>
      </c>
      <c r="AA56" s="818"/>
      <c r="AB56" s="197">
        <v>6</v>
      </c>
      <c r="AC56" s="197">
        <v>5</v>
      </c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818"/>
      <c r="AT56" s="197"/>
      <c r="AU56" s="197"/>
      <c r="AV56" s="197"/>
      <c r="AW56" s="457"/>
      <c r="AX56" s="213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</row>
    <row r="57" spans="1:48" s="86" customFormat="1" ht="10.5" customHeight="1">
      <c r="A57" s="174" t="s">
        <v>418</v>
      </c>
      <c r="D57" s="80"/>
      <c r="E57" s="157"/>
      <c r="F57" s="233"/>
      <c r="G57" s="182"/>
      <c r="H57" s="182"/>
      <c r="I57" s="182"/>
      <c r="J57" s="183"/>
      <c r="K57" s="182"/>
      <c r="T57" s="793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73"/>
      <c r="AQ57" s="173"/>
      <c r="AR57" s="173"/>
      <c r="AS57" s="173"/>
      <c r="AT57" s="173"/>
      <c r="AU57" s="173"/>
      <c r="AV57" s="173"/>
    </row>
    <row r="58" spans="1:66" s="86" customFormat="1" ht="10.5" customHeight="1">
      <c r="A58" s="29"/>
      <c r="B58" s="175" t="s">
        <v>64</v>
      </c>
      <c r="C58" s="175" t="s">
        <v>65</v>
      </c>
      <c r="D58" s="176" t="s">
        <v>444</v>
      </c>
      <c r="E58" s="177" t="s">
        <v>445</v>
      </c>
      <c r="F58" s="232" t="s">
        <v>485</v>
      </c>
      <c r="G58" s="177" t="s">
        <v>446</v>
      </c>
      <c r="H58" s="177" t="s">
        <v>447</v>
      </c>
      <c r="I58" s="177" t="s">
        <v>448</v>
      </c>
      <c r="J58" s="177" t="s">
        <v>449</v>
      </c>
      <c r="K58" s="177" t="s">
        <v>450</v>
      </c>
      <c r="L58" s="178"/>
      <c r="M58" s="178"/>
      <c r="N58" s="177">
        <v>1</v>
      </c>
      <c r="O58" s="177">
        <v>2</v>
      </c>
      <c r="P58" s="177">
        <v>3</v>
      </c>
      <c r="Q58" s="177">
        <v>4</v>
      </c>
      <c r="R58" s="177">
        <v>5</v>
      </c>
      <c r="S58" s="786">
        <v>6</v>
      </c>
      <c r="T58" s="791">
        <v>7</v>
      </c>
      <c r="U58" s="680">
        <v>8</v>
      </c>
      <c r="V58" s="177">
        <v>9</v>
      </c>
      <c r="W58" s="179">
        <v>10</v>
      </c>
      <c r="X58" s="179">
        <v>11</v>
      </c>
      <c r="Y58" s="179">
        <v>12</v>
      </c>
      <c r="Z58" s="179">
        <v>13</v>
      </c>
      <c r="AA58" s="179">
        <v>14</v>
      </c>
      <c r="AB58" s="179">
        <v>15</v>
      </c>
      <c r="AC58" s="179">
        <v>16</v>
      </c>
      <c r="AD58" s="179">
        <v>17</v>
      </c>
      <c r="AE58" s="157"/>
      <c r="AF58" s="177">
        <v>1</v>
      </c>
      <c r="AG58" s="177">
        <v>2</v>
      </c>
      <c r="AH58" s="177">
        <v>3</v>
      </c>
      <c r="AI58" s="177">
        <v>4</v>
      </c>
      <c r="AJ58" s="177">
        <v>5</v>
      </c>
      <c r="AK58" s="177">
        <v>6</v>
      </c>
      <c r="AL58" s="177">
        <v>7</v>
      </c>
      <c r="AM58" s="177">
        <v>8</v>
      </c>
      <c r="AN58" s="177">
        <v>9</v>
      </c>
      <c r="AO58" s="179">
        <v>10</v>
      </c>
      <c r="AP58" s="179">
        <v>11</v>
      </c>
      <c r="AQ58" s="179">
        <v>12</v>
      </c>
      <c r="AR58" s="179">
        <v>13</v>
      </c>
      <c r="AS58" s="179">
        <v>14</v>
      </c>
      <c r="AT58" s="179">
        <v>15</v>
      </c>
      <c r="AU58" s="179">
        <v>16</v>
      </c>
      <c r="AV58" s="179">
        <v>17</v>
      </c>
      <c r="AX58" s="177">
        <v>1</v>
      </c>
      <c r="AY58" s="177">
        <v>2</v>
      </c>
      <c r="AZ58" s="177">
        <v>3</v>
      </c>
      <c r="BA58" s="177">
        <v>4</v>
      </c>
      <c r="BB58" s="177">
        <v>5</v>
      </c>
      <c r="BC58" s="177">
        <v>6</v>
      </c>
      <c r="BD58" s="177">
        <v>7</v>
      </c>
      <c r="BE58" s="177">
        <v>8</v>
      </c>
      <c r="BF58" s="177">
        <v>9</v>
      </c>
      <c r="BG58" s="177">
        <v>10</v>
      </c>
      <c r="BH58" s="177">
        <v>11</v>
      </c>
      <c r="BI58" s="177">
        <v>12</v>
      </c>
      <c r="BJ58" s="177">
        <v>13</v>
      </c>
      <c r="BK58" s="177">
        <v>14</v>
      </c>
      <c r="BL58" s="177">
        <v>15</v>
      </c>
      <c r="BM58" s="177">
        <v>16</v>
      </c>
      <c r="BN58" s="177">
        <v>17</v>
      </c>
    </row>
    <row r="59" spans="1:66" s="86" customFormat="1" ht="11.25" customHeight="1">
      <c r="A59" s="460">
        <v>15</v>
      </c>
      <c r="B59" s="229" t="s">
        <v>108</v>
      </c>
      <c r="C59" s="473" t="s">
        <v>109</v>
      </c>
      <c r="D59" s="479" t="s">
        <v>118</v>
      </c>
      <c r="E59" s="182" t="s">
        <v>95</v>
      </c>
      <c r="F59" s="233">
        <f aca="true" t="shared" si="23" ref="F59:F76">J59/G59</f>
        <v>0.4</v>
      </c>
      <c r="G59" s="182">
        <f aca="true" t="shared" si="24" ref="G59:G76">COUNT(N59:AD59)</f>
        <v>15</v>
      </c>
      <c r="H59" s="182">
        <f aca="true" t="shared" si="25" ref="H59:H76">SUM(N59:AD59)</f>
        <v>3</v>
      </c>
      <c r="I59" s="182">
        <f aca="true" t="shared" si="26" ref="I59:I76">SUM(AF59:AV59)</f>
        <v>3</v>
      </c>
      <c r="J59" s="183">
        <f aca="true" t="shared" si="27" ref="J59:J72">SUM(H59:I59)</f>
        <v>6</v>
      </c>
      <c r="K59" s="182">
        <f aca="true" t="shared" si="28" ref="K59:K72">SUM(AX59:BN59)</f>
        <v>0</v>
      </c>
      <c r="L59" s="157"/>
      <c r="M59" s="157"/>
      <c r="N59" s="184">
        <v>0</v>
      </c>
      <c r="O59" s="184">
        <v>0</v>
      </c>
      <c r="P59" s="184">
        <v>0</v>
      </c>
      <c r="Q59" s="184">
        <v>0</v>
      </c>
      <c r="R59" s="184">
        <v>1</v>
      </c>
      <c r="S59" s="787">
        <v>0</v>
      </c>
      <c r="T59" s="197">
        <v>1</v>
      </c>
      <c r="U59" s="681">
        <v>1</v>
      </c>
      <c r="V59" s="184">
        <v>0</v>
      </c>
      <c r="W59" s="184">
        <v>0</v>
      </c>
      <c r="X59" s="184">
        <v>0</v>
      </c>
      <c r="Y59" s="184"/>
      <c r="Z59" s="184"/>
      <c r="AA59" s="184">
        <v>0</v>
      </c>
      <c r="AB59" s="184">
        <v>0</v>
      </c>
      <c r="AC59" s="184">
        <v>0</v>
      </c>
      <c r="AD59" s="184">
        <v>0</v>
      </c>
      <c r="AE59" s="173"/>
      <c r="AF59" s="182">
        <v>1</v>
      </c>
      <c r="AG59" s="182">
        <v>0</v>
      </c>
      <c r="AH59" s="182">
        <v>0</v>
      </c>
      <c r="AI59" s="182">
        <v>0</v>
      </c>
      <c r="AJ59" s="182">
        <v>0</v>
      </c>
      <c r="AK59" s="182">
        <v>0</v>
      </c>
      <c r="AL59" s="182">
        <v>0</v>
      </c>
      <c r="AM59" s="182">
        <v>0</v>
      </c>
      <c r="AN59" s="182">
        <v>0</v>
      </c>
      <c r="AO59" s="182">
        <v>0</v>
      </c>
      <c r="AP59" s="182">
        <v>0</v>
      </c>
      <c r="AQ59" s="182"/>
      <c r="AR59" s="182"/>
      <c r="AS59" s="182">
        <v>0</v>
      </c>
      <c r="AT59" s="182">
        <v>0</v>
      </c>
      <c r="AU59" s="182">
        <v>1</v>
      </c>
      <c r="AV59" s="182">
        <v>1</v>
      </c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</row>
    <row r="60" spans="1:66" s="86" customFormat="1" ht="11.25" customHeight="1">
      <c r="A60" s="460">
        <v>23</v>
      </c>
      <c r="B60" s="229" t="s">
        <v>108</v>
      </c>
      <c r="C60" s="473" t="s">
        <v>33</v>
      </c>
      <c r="D60" s="479" t="s">
        <v>121</v>
      </c>
      <c r="E60" s="182" t="s">
        <v>95</v>
      </c>
      <c r="F60" s="233" t="e">
        <f t="shared" si="23"/>
        <v>#DIV/0!</v>
      </c>
      <c r="G60" s="182">
        <f t="shared" si="24"/>
        <v>0</v>
      </c>
      <c r="H60" s="182">
        <f t="shared" si="25"/>
        <v>0</v>
      </c>
      <c r="I60" s="182">
        <f t="shared" si="26"/>
        <v>0</v>
      </c>
      <c r="J60" s="183">
        <f t="shared" si="27"/>
        <v>0</v>
      </c>
      <c r="K60" s="182">
        <f t="shared" si="28"/>
        <v>0</v>
      </c>
      <c r="L60" s="185"/>
      <c r="M60" s="185"/>
      <c r="N60" s="184"/>
      <c r="O60" s="184"/>
      <c r="P60" s="184"/>
      <c r="Q60" s="184"/>
      <c r="R60" s="184"/>
      <c r="S60" s="787"/>
      <c r="T60" s="197"/>
      <c r="U60" s="681"/>
      <c r="V60" s="184"/>
      <c r="W60" s="184"/>
      <c r="X60" s="184"/>
      <c r="Y60" s="184"/>
      <c r="Z60" s="184"/>
      <c r="AA60" s="184"/>
      <c r="AB60" s="184"/>
      <c r="AC60" s="184"/>
      <c r="AD60" s="184"/>
      <c r="AE60" s="173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</row>
    <row r="61" spans="1:68" s="86" customFormat="1" ht="11.25" customHeight="1">
      <c r="A61" s="460">
        <v>28</v>
      </c>
      <c r="B61" s="229" t="s">
        <v>108</v>
      </c>
      <c r="C61" s="473" t="s">
        <v>26</v>
      </c>
      <c r="D61" s="479" t="s">
        <v>124</v>
      </c>
      <c r="E61" s="182" t="s">
        <v>95</v>
      </c>
      <c r="F61" s="233">
        <f t="shared" si="23"/>
        <v>2.1333333333333333</v>
      </c>
      <c r="G61" s="182">
        <f t="shared" si="24"/>
        <v>15</v>
      </c>
      <c r="H61" s="182">
        <f t="shared" si="25"/>
        <v>17</v>
      </c>
      <c r="I61" s="182">
        <f t="shared" si="26"/>
        <v>15</v>
      </c>
      <c r="J61" s="183">
        <f t="shared" si="27"/>
        <v>32</v>
      </c>
      <c r="K61" s="182">
        <f t="shared" si="28"/>
        <v>10</v>
      </c>
      <c r="L61" s="157"/>
      <c r="M61" s="157"/>
      <c r="N61" s="184">
        <v>1</v>
      </c>
      <c r="O61" s="184">
        <v>0</v>
      </c>
      <c r="P61" s="184">
        <v>0</v>
      </c>
      <c r="Q61" s="184">
        <v>1</v>
      </c>
      <c r="R61" s="184">
        <v>2</v>
      </c>
      <c r="S61" s="787">
        <v>0</v>
      </c>
      <c r="T61" s="197">
        <v>2</v>
      </c>
      <c r="U61" s="681">
        <v>2</v>
      </c>
      <c r="V61" s="184">
        <v>1</v>
      </c>
      <c r="W61" s="184">
        <v>1</v>
      </c>
      <c r="X61" s="184">
        <v>1</v>
      </c>
      <c r="Y61" s="184">
        <v>1</v>
      </c>
      <c r="Z61" s="184">
        <v>1</v>
      </c>
      <c r="AA61" s="184">
        <v>2</v>
      </c>
      <c r="AB61" s="184">
        <v>2</v>
      </c>
      <c r="AC61" s="184"/>
      <c r="AD61" s="184"/>
      <c r="AE61" s="173"/>
      <c r="AF61" s="182">
        <v>0</v>
      </c>
      <c r="AG61" s="182">
        <v>1</v>
      </c>
      <c r="AH61" s="182">
        <v>0</v>
      </c>
      <c r="AI61" s="182">
        <v>2</v>
      </c>
      <c r="AJ61" s="182">
        <v>1</v>
      </c>
      <c r="AK61" s="182">
        <v>1</v>
      </c>
      <c r="AL61" s="182">
        <v>2</v>
      </c>
      <c r="AM61" s="182">
        <v>2</v>
      </c>
      <c r="AN61" s="182">
        <v>1</v>
      </c>
      <c r="AO61" s="182">
        <v>1</v>
      </c>
      <c r="AP61" s="182">
        <v>1</v>
      </c>
      <c r="AQ61" s="182">
        <v>2</v>
      </c>
      <c r="AR61" s="182">
        <v>0</v>
      </c>
      <c r="AS61" s="182">
        <v>0</v>
      </c>
      <c r="AT61" s="182">
        <v>1</v>
      </c>
      <c r="AU61" s="182"/>
      <c r="AV61" s="182"/>
      <c r="AX61" s="21"/>
      <c r="AY61" s="21"/>
      <c r="AZ61" s="21"/>
      <c r="BA61" s="21"/>
      <c r="BB61" s="21">
        <v>10</v>
      </c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P61" s="186"/>
    </row>
    <row r="62" spans="1:68" s="186" customFormat="1" ht="11.25" customHeight="1">
      <c r="A62" s="460">
        <v>10</v>
      </c>
      <c r="B62" s="229" t="s">
        <v>125</v>
      </c>
      <c r="C62" s="473" t="s">
        <v>26</v>
      </c>
      <c r="D62" s="479" t="s">
        <v>127</v>
      </c>
      <c r="E62" s="182" t="s">
        <v>95</v>
      </c>
      <c r="F62" s="233">
        <f t="shared" si="23"/>
        <v>2.176470588235294</v>
      </c>
      <c r="G62" s="182">
        <f t="shared" si="24"/>
        <v>17</v>
      </c>
      <c r="H62" s="182">
        <f t="shared" si="25"/>
        <v>24</v>
      </c>
      <c r="I62" s="182">
        <f t="shared" si="26"/>
        <v>13</v>
      </c>
      <c r="J62" s="183">
        <f t="shared" si="27"/>
        <v>37</v>
      </c>
      <c r="K62" s="182">
        <f t="shared" si="28"/>
        <v>0</v>
      </c>
      <c r="L62" s="157"/>
      <c r="M62" s="157"/>
      <c r="N62" s="184">
        <v>3</v>
      </c>
      <c r="O62" s="184">
        <v>1</v>
      </c>
      <c r="P62" s="184">
        <v>1</v>
      </c>
      <c r="Q62" s="184">
        <v>1</v>
      </c>
      <c r="R62" s="184">
        <v>3</v>
      </c>
      <c r="S62" s="787">
        <v>0</v>
      </c>
      <c r="T62" s="197">
        <v>4</v>
      </c>
      <c r="U62" s="681">
        <v>3</v>
      </c>
      <c r="V62" s="184">
        <v>0</v>
      </c>
      <c r="W62" s="184">
        <v>2</v>
      </c>
      <c r="X62" s="184">
        <v>0</v>
      </c>
      <c r="Y62" s="184">
        <v>0</v>
      </c>
      <c r="Z62" s="184">
        <v>2</v>
      </c>
      <c r="AA62" s="184">
        <v>1</v>
      </c>
      <c r="AB62" s="184">
        <v>0</v>
      </c>
      <c r="AC62" s="184">
        <v>2</v>
      </c>
      <c r="AD62" s="184">
        <v>1</v>
      </c>
      <c r="AE62" s="173"/>
      <c r="AF62" s="182">
        <v>0</v>
      </c>
      <c r="AG62" s="182">
        <v>1</v>
      </c>
      <c r="AH62" s="182">
        <v>0</v>
      </c>
      <c r="AI62" s="182">
        <v>1</v>
      </c>
      <c r="AJ62" s="182">
        <v>2</v>
      </c>
      <c r="AK62" s="182">
        <v>1</v>
      </c>
      <c r="AL62" s="182">
        <v>2</v>
      </c>
      <c r="AM62" s="182">
        <v>0</v>
      </c>
      <c r="AN62" s="182">
        <v>2</v>
      </c>
      <c r="AO62" s="182">
        <v>0</v>
      </c>
      <c r="AP62" s="182">
        <v>0</v>
      </c>
      <c r="AQ62" s="182">
        <v>0</v>
      </c>
      <c r="AR62" s="182">
        <v>0</v>
      </c>
      <c r="AS62" s="182">
        <v>2</v>
      </c>
      <c r="AT62" s="182">
        <v>2</v>
      </c>
      <c r="AU62" s="182">
        <v>0</v>
      </c>
      <c r="AV62" s="182">
        <v>0</v>
      </c>
      <c r="AW62" s="86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P62" s="86"/>
    </row>
    <row r="63" spans="1:66" s="86" customFormat="1" ht="11.25" customHeight="1">
      <c r="A63" s="460">
        <v>16</v>
      </c>
      <c r="B63" s="229" t="s">
        <v>130</v>
      </c>
      <c r="C63" s="473" t="s">
        <v>109</v>
      </c>
      <c r="D63" s="479" t="s">
        <v>132</v>
      </c>
      <c r="E63" s="182" t="s">
        <v>95</v>
      </c>
      <c r="F63" s="233">
        <f t="shared" si="23"/>
        <v>2</v>
      </c>
      <c r="G63" s="182">
        <f t="shared" si="24"/>
        <v>2</v>
      </c>
      <c r="H63" s="182">
        <f t="shared" si="25"/>
        <v>1</v>
      </c>
      <c r="I63" s="182">
        <f t="shared" si="26"/>
        <v>3</v>
      </c>
      <c r="J63" s="183">
        <f t="shared" si="27"/>
        <v>4</v>
      </c>
      <c r="K63" s="182">
        <f t="shared" si="28"/>
        <v>0</v>
      </c>
      <c r="L63" s="187"/>
      <c r="M63" s="187"/>
      <c r="N63" s="184">
        <v>1</v>
      </c>
      <c r="O63" s="184"/>
      <c r="P63" s="184"/>
      <c r="Q63" s="184"/>
      <c r="R63" s="184"/>
      <c r="S63" s="787"/>
      <c r="T63" s="197"/>
      <c r="U63" s="681"/>
      <c r="V63" s="184"/>
      <c r="W63" s="184"/>
      <c r="X63" s="184"/>
      <c r="Y63" s="184"/>
      <c r="Z63" s="184">
        <v>0</v>
      </c>
      <c r="AA63" s="184"/>
      <c r="AB63" s="184"/>
      <c r="AC63" s="184"/>
      <c r="AD63" s="184"/>
      <c r="AE63" s="173"/>
      <c r="AF63" s="182">
        <v>2</v>
      </c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>
        <v>1</v>
      </c>
      <c r="AS63" s="182"/>
      <c r="AT63" s="182"/>
      <c r="AU63" s="182"/>
      <c r="AV63" s="182"/>
      <c r="AW63" s="186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</row>
    <row r="64" spans="1:66" s="86" customFormat="1" ht="11.25" customHeight="1">
      <c r="A64" s="460">
        <v>17</v>
      </c>
      <c r="B64" s="229" t="s">
        <v>134</v>
      </c>
      <c r="C64" s="473" t="s">
        <v>26</v>
      </c>
      <c r="D64" s="479" t="s">
        <v>136</v>
      </c>
      <c r="E64" s="182" t="s">
        <v>95</v>
      </c>
      <c r="F64" s="233">
        <f t="shared" si="23"/>
        <v>1.2666666666666666</v>
      </c>
      <c r="G64" s="182">
        <f t="shared" si="24"/>
        <v>15</v>
      </c>
      <c r="H64" s="182">
        <f t="shared" si="25"/>
        <v>9</v>
      </c>
      <c r="I64" s="182">
        <f t="shared" si="26"/>
        <v>10</v>
      </c>
      <c r="J64" s="183">
        <f t="shared" si="27"/>
        <v>19</v>
      </c>
      <c r="K64" s="182">
        <f t="shared" si="28"/>
        <v>10</v>
      </c>
      <c r="L64" s="157"/>
      <c r="M64" s="157"/>
      <c r="N64" s="184">
        <v>0</v>
      </c>
      <c r="O64" s="184">
        <v>1</v>
      </c>
      <c r="P64" s="184">
        <v>1</v>
      </c>
      <c r="Q64" s="184">
        <v>2</v>
      </c>
      <c r="R64" s="184">
        <v>0</v>
      </c>
      <c r="S64" s="787">
        <v>2</v>
      </c>
      <c r="T64" s="197">
        <v>1</v>
      </c>
      <c r="U64" s="681">
        <v>0</v>
      </c>
      <c r="V64" s="184">
        <v>1</v>
      </c>
      <c r="W64" s="184"/>
      <c r="X64" s="184">
        <v>0</v>
      </c>
      <c r="Y64" s="184">
        <v>0</v>
      </c>
      <c r="Z64" s="184">
        <v>0</v>
      </c>
      <c r="AA64" s="184">
        <v>0</v>
      </c>
      <c r="AB64" s="184">
        <v>1</v>
      </c>
      <c r="AC64" s="184">
        <v>0</v>
      </c>
      <c r="AD64" s="184"/>
      <c r="AE64" s="173"/>
      <c r="AF64" s="182">
        <v>1</v>
      </c>
      <c r="AG64" s="182">
        <v>1</v>
      </c>
      <c r="AH64" s="182">
        <v>0</v>
      </c>
      <c r="AI64" s="182">
        <v>0</v>
      </c>
      <c r="AJ64" s="182">
        <v>2</v>
      </c>
      <c r="AK64" s="182">
        <v>0</v>
      </c>
      <c r="AL64" s="182">
        <v>2</v>
      </c>
      <c r="AM64" s="182">
        <v>1</v>
      </c>
      <c r="AN64" s="182">
        <v>1</v>
      </c>
      <c r="AO64" s="182"/>
      <c r="AP64" s="182">
        <v>0</v>
      </c>
      <c r="AQ64" s="182">
        <v>0</v>
      </c>
      <c r="AR64" s="182">
        <v>0</v>
      </c>
      <c r="AS64" s="182">
        <v>0</v>
      </c>
      <c r="AT64" s="182">
        <v>2</v>
      </c>
      <c r="AU64" s="182">
        <v>0</v>
      </c>
      <c r="AV64" s="182"/>
      <c r="AX64" s="21"/>
      <c r="AY64" s="21"/>
      <c r="AZ64" s="21"/>
      <c r="BA64" s="21"/>
      <c r="BB64" s="21"/>
      <c r="BC64" s="21">
        <v>10</v>
      </c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</row>
    <row r="65" spans="1:66" s="86" customFormat="1" ht="11.25" customHeight="1">
      <c r="A65" s="460">
        <v>12</v>
      </c>
      <c r="B65" s="229" t="s">
        <v>137</v>
      </c>
      <c r="C65" s="473" t="s">
        <v>43</v>
      </c>
      <c r="D65" s="479" t="s">
        <v>139</v>
      </c>
      <c r="E65" s="182" t="s">
        <v>95</v>
      </c>
      <c r="F65" s="233">
        <f t="shared" si="23"/>
        <v>1</v>
      </c>
      <c r="G65" s="182">
        <f t="shared" si="24"/>
        <v>15</v>
      </c>
      <c r="H65" s="182">
        <f t="shared" si="25"/>
        <v>7</v>
      </c>
      <c r="I65" s="182">
        <f t="shared" si="26"/>
        <v>8</v>
      </c>
      <c r="J65" s="183">
        <f t="shared" si="27"/>
        <v>15</v>
      </c>
      <c r="K65" s="182">
        <f t="shared" si="28"/>
        <v>0</v>
      </c>
      <c r="L65" s="157"/>
      <c r="M65" s="157"/>
      <c r="N65" s="184">
        <v>1</v>
      </c>
      <c r="O65" s="184">
        <v>0</v>
      </c>
      <c r="P65" s="184">
        <v>1</v>
      </c>
      <c r="Q65" s="184">
        <v>0</v>
      </c>
      <c r="R65" s="184">
        <v>1</v>
      </c>
      <c r="S65" s="787"/>
      <c r="T65" s="197">
        <v>0</v>
      </c>
      <c r="U65" s="681">
        <v>0</v>
      </c>
      <c r="V65" s="184">
        <v>0</v>
      </c>
      <c r="W65" s="184">
        <v>1</v>
      </c>
      <c r="X65" s="184">
        <v>1</v>
      </c>
      <c r="Y65" s="184">
        <v>0</v>
      </c>
      <c r="Z65" s="184">
        <v>0</v>
      </c>
      <c r="AA65" s="184">
        <v>1</v>
      </c>
      <c r="AB65" s="184"/>
      <c r="AC65" s="184">
        <v>0</v>
      </c>
      <c r="AD65" s="184">
        <v>1</v>
      </c>
      <c r="AE65" s="173"/>
      <c r="AF65" s="182">
        <v>0</v>
      </c>
      <c r="AG65" s="182">
        <v>0</v>
      </c>
      <c r="AH65" s="182">
        <v>0</v>
      </c>
      <c r="AI65" s="182">
        <v>1</v>
      </c>
      <c r="AJ65" s="182">
        <v>1</v>
      </c>
      <c r="AK65" s="182"/>
      <c r="AL65" s="182">
        <v>0</v>
      </c>
      <c r="AM65" s="182">
        <v>0</v>
      </c>
      <c r="AN65" s="182">
        <v>1</v>
      </c>
      <c r="AO65" s="182">
        <v>0</v>
      </c>
      <c r="AP65" s="182">
        <v>1</v>
      </c>
      <c r="AQ65" s="182">
        <v>0</v>
      </c>
      <c r="AR65" s="182">
        <v>2</v>
      </c>
      <c r="AS65" s="182">
        <v>1</v>
      </c>
      <c r="AT65" s="182"/>
      <c r="AU65" s="182">
        <v>1</v>
      </c>
      <c r="AV65" s="182">
        <v>0</v>
      </c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1:66" s="86" customFormat="1" ht="11.25" customHeight="1">
      <c r="A66" s="460">
        <v>66</v>
      </c>
      <c r="B66" s="229" t="s">
        <v>140</v>
      </c>
      <c r="C66" s="473" t="s">
        <v>141</v>
      </c>
      <c r="D66" s="479" t="s">
        <v>142</v>
      </c>
      <c r="E66" s="182" t="s">
        <v>95</v>
      </c>
      <c r="F66" s="233">
        <f t="shared" si="23"/>
        <v>2.5</v>
      </c>
      <c r="G66" s="182">
        <f t="shared" si="24"/>
        <v>12</v>
      </c>
      <c r="H66" s="182">
        <f t="shared" si="25"/>
        <v>17</v>
      </c>
      <c r="I66" s="182">
        <f t="shared" si="26"/>
        <v>13</v>
      </c>
      <c r="J66" s="183">
        <f t="shared" si="27"/>
        <v>30</v>
      </c>
      <c r="K66" s="182">
        <f t="shared" si="28"/>
        <v>0</v>
      </c>
      <c r="L66" s="157"/>
      <c r="M66" s="157"/>
      <c r="N66" s="184">
        <v>3</v>
      </c>
      <c r="O66" s="184"/>
      <c r="P66" s="184">
        <v>0</v>
      </c>
      <c r="Q66" s="184">
        <v>3</v>
      </c>
      <c r="R66" s="184">
        <v>1</v>
      </c>
      <c r="S66" s="787">
        <v>0</v>
      </c>
      <c r="T66" s="197"/>
      <c r="U66" s="681">
        <v>1</v>
      </c>
      <c r="V66" s="184">
        <v>1</v>
      </c>
      <c r="W66" s="184">
        <v>1</v>
      </c>
      <c r="X66" s="184">
        <v>0</v>
      </c>
      <c r="Y66" s="184">
        <v>1</v>
      </c>
      <c r="Z66" s="184">
        <v>4</v>
      </c>
      <c r="AA66" s="184">
        <v>2</v>
      </c>
      <c r="AB66" s="184"/>
      <c r="AC66" s="184"/>
      <c r="AD66" s="184"/>
      <c r="AE66" s="173"/>
      <c r="AF66" s="182">
        <v>4</v>
      </c>
      <c r="AG66" s="182"/>
      <c r="AH66" s="182">
        <v>0</v>
      </c>
      <c r="AI66" s="182">
        <v>1</v>
      </c>
      <c r="AJ66" s="182">
        <v>0</v>
      </c>
      <c r="AK66" s="182">
        <v>0</v>
      </c>
      <c r="AL66" s="182"/>
      <c r="AM66" s="182">
        <v>0</v>
      </c>
      <c r="AN66" s="182">
        <v>0</v>
      </c>
      <c r="AO66" s="182">
        <v>1</v>
      </c>
      <c r="AP66" s="182">
        <v>2</v>
      </c>
      <c r="AQ66" s="182">
        <v>0</v>
      </c>
      <c r="AR66" s="182">
        <v>2</v>
      </c>
      <c r="AS66" s="182">
        <v>3</v>
      </c>
      <c r="AT66" s="182"/>
      <c r="AU66" s="182"/>
      <c r="AV66" s="182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</row>
    <row r="67" spans="1:66" s="86" customFormat="1" ht="11.25" customHeight="1">
      <c r="A67" s="460"/>
      <c r="B67" s="229" t="s">
        <v>376</v>
      </c>
      <c r="C67" s="473" t="s">
        <v>22</v>
      </c>
      <c r="D67" s="479" t="s">
        <v>600</v>
      </c>
      <c r="E67" s="182" t="s">
        <v>95</v>
      </c>
      <c r="F67" s="233">
        <f t="shared" si="23"/>
        <v>0.5555555555555556</v>
      </c>
      <c r="G67" s="182">
        <f t="shared" si="24"/>
        <v>9</v>
      </c>
      <c r="H67" s="182">
        <f t="shared" si="25"/>
        <v>3</v>
      </c>
      <c r="I67" s="182">
        <f t="shared" si="26"/>
        <v>2</v>
      </c>
      <c r="J67" s="183">
        <f t="shared" si="27"/>
        <v>5</v>
      </c>
      <c r="K67" s="182">
        <f t="shared" si="28"/>
        <v>0</v>
      </c>
      <c r="L67" s="185"/>
      <c r="M67" s="185"/>
      <c r="N67" s="184">
        <v>1</v>
      </c>
      <c r="O67" s="184">
        <v>0</v>
      </c>
      <c r="P67" s="184">
        <v>0</v>
      </c>
      <c r="Q67" s="184">
        <v>0</v>
      </c>
      <c r="R67" s="184">
        <v>0</v>
      </c>
      <c r="S67" s="787">
        <v>0</v>
      </c>
      <c r="T67" s="197"/>
      <c r="U67" s="681">
        <v>0</v>
      </c>
      <c r="V67" s="184">
        <v>1</v>
      </c>
      <c r="W67" s="184">
        <v>1</v>
      </c>
      <c r="X67" s="184"/>
      <c r="Y67" s="184"/>
      <c r="Z67" s="184"/>
      <c r="AA67" s="184"/>
      <c r="AB67" s="184"/>
      <c r="AC67" s="184"/>
      <c r="AD67" s="184"/>
      <c r="AE67" s="173"/>
      <c r="AF67" s="182">
        <v>1</v>
      </c>
      <c r="AG67" s="182">
        <v>0</v>
      </c>
      <c r="AH67" s="182">
        <v>0</v>
      </c>
      <c r="AI67" s="182">
        <v>0</v>
      </c>
      <c r="AJ67" s="182">
        <v>1</v>
      </c>
      <c r="AK67" s="182">
        <v>0</v>
      </c>
      <c r="AL67" s="182"/>
      <c r="AM67" s="182">
        <v>0</v>
      </c>
      <c r="AN67" s="182">
        <v>0</v>
      </c>
      <c r="AO67" s="182">
        <v>0</v>
      </c>
      <c r="AP67" s="182"/>
      <c r="AQ67" s="182"/>
      <c r="AR67" s="182"/>
      <c r="AS67" s="182"/>
      <c r="AT67" s="182"/>
      <c r="AU67" s="182"/>
      <c r="AV67" s="182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</row>
    <row r="68" spans="1:66" s="86" customFormat="1" ht="11.25" customHeight="1">
      <c r="A68" s="480"/>
      <c r="B68" s="96" t="s">
        <v>601</v>
      </c>
      <c r="C68" s="473" t="s">
        <v>250</v>
      </c>
      <c r="D68" s="479" t="s">
        <v>602</v>
      </c>
      <c r="E68" s="182" t="s">
        <v>95</v>
      </c>
      <c r="F68" s="233">
        <f t="shared" si="23"/>
        <v>0.75</v>
      </c>
      <c r="G68" s="182">
        <f t="shared" si="24"/>
        <v>8</v>
      </c>
      <c r="H68" s="182">
        <f t="shared" si="25"/>
        <v>3</v>
      </c>
      <c r="I68" s="182">
        <f t="shared" si="26"/>
        <v>3</v>
      </c>
      <c r="J68" s="183">
        <f t="shared" si="27"/>
        <v>6</v>
      </c>
      <c r="K68" s="182">
        <f t="shared" si="28"/>
        <v>0</v>
      </c>
      <c r="L68" s="185"/>
      <c r="M68" s="185"/>
      <c r="N68" s="184">
        <v>0</v>
      </c>
      <c r="O68" s="184">
        <v>0</v>
      </c>
      <c r="P68" s="184">
        <v>0</v>
      </c>
      <c r="Q68" s="184">
        <v>0</v>
      </c>
      <c r="R68" s="184">
        <v>1</v>
      </c>
      <c r="S68" s="787">
        <v>0</v>
      </c>
      <c r="T68" s="197">
        <v>1</v>
      </c>
      <c r="U68" s="681"/>
      <c r="V68" s="184">
        <v>1</v>
      </c>
      <c r="W68" s="184"/>
      <c r="X68" s="184"/>
      <c r="Y68" s="184"/>
      <c r="Z68" s="184"/>
      <c r="AA68" s="184"/>
      <c r="AB68" s="184"/>
      <c r="AC68" s="184"/>
      <c r="AD68" s="184"/>
      <c r="AE68" s="173"/>
      <c r="AF68" s="182">
        <v>0</v>
      </c>
      <c r="AG68" s="182">
        <v>0</v>
      </c>
      <c r="AH68" s="182">
        <v>0</v>
      </c>
      <c r="AI68" s="182">
        <v>1</v>
      </c>
      <c r="AJ68" s="182">
        <v>0</v>
      </c>
      <c r="AK68" s="182">
        <v>0</v>
      </c>
      <c r="AL68" s="182">
        <v>0</v>
      </c>
      <c r="AM68" s="182"/>
      <c r="AN68" s="182">
        <v>2</v>
      </c>
      <c r="AO68" s="182"/>
      <c r="AP68" s="182"/>
      <c r="AQ68" s="182"/>
      <c r="AR68" s="182"/>
      <c r="AS68" s="182"/>
      <c r="AT68" s="182"/>
      <c r="AU68" s="182"/>
      <c r="AV68" s="182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</row>
    <row r="69" spans="1:68" s="86" customFormat="1" ht="11.25" customHeight="1">
      <c r="A69" s="460"/>
      <c r="B69" s="229" t="s">
        <v>352</v>
      </c>
      <c r="C69" s="473" t="s">
        <v>52</v>
      </c>
      <c r="D69" s="479"/>
      <c r="E69" s="182" t="s">
        <v>95</v>
      </c>
      <c r="F69" s="233">
        <f t="shared" si="23"/>
        <v>3</v>
      </c>
      <c r="G69" s="182">
        <f t="shared" si="24"/>
        <v>12</v>
      </c>
      <c r="H69" s="182">
        <f t="shared" si="25"/>
        <v>21</v>
      </c>
      <c r="I69" s="182">
        <f t="shared" si="26"/>
        <v>15</v>
      </c>
      <c r="J69" s="183">
        <f t="shared" si="27"/>
        <v>36</v>
      </c>
      <c r="K69" s="182">
        <f t="shared" si="28"/>
        <v>0</v>
      </c>
      <c r="L69" s="185"/>
      <c r="M69" s="185"/>
      <c r="N69" s="184"/>
      <c r="O69" s="184"/>
      <c r="P69" s="184"/>
      <c r="Q69" s="184"/>
      <c r="R69" s="184">
        <v>3</v>
      </c>
      <c r="S69" s="787">
        <v>2</v>
      </c>
      <c r="T69" s="197">
        <v>3</v>
      </c>
      <c r="U69" s="681">
        <v>0</v>
      </c>
      <c r="V69" s="184">
        <v>0</v>
      </c>
      <c r="W69" s="184">
        <v>0</v>
      </c>
      <c r="X69" s="184">
        <v>2</v>
      </c>
      <c r="Y69" s="184">
        <v>1</v>
      </c>
      <c r="Z69" s="184">
        <v>4</v>
      </c>
      <c r="AA69" s="184">
        <v>3</v>
      </c>
      <c r="AB69" s="184"/>
      <c r="AC69" s="184">
        <v>1</v>
      </c>
      <c r="AD69" s="184">
        <v>2</v>
      </c>
      <c r="AE69" s="173"/>
      <c r="AF69" s="182"/>
      <c r="AG69" s="182"/>
      <c r="AH69" s="182"/>
      <c r="AI69" s="182"/>
      <c r="AJ69" s="182">
        <v>0</v>
      </c>
      <c r="AK69" s="182">
        <v>0</v>
      </c>
      <c r="AL69" s="182">
        <v>2</v>
      </c>
      <c r="AM69" s="182">
        <v>2</v>
      </c>
      <c r="AN69" s="182">
        <v>2</v>
      </c>
      <c r="AO69" s="182">
        <v>3</v>
      </c>
      <c r="AP69" s="182">
        <v>1</v>
      </c>
      <c r="AQ69" s="182">
        <v>1</v>
      </c>
      <c r="AR69" s="182">
        <v>1</v>
      </c>
      <c r="AS69" s="182">
        <v>2</v>
      </c>
      <c r="AT69" s="182"/>
      <c r="AU69" s="182">
        <v>0</v>
      </c>
      <c r="AV69" s="182">
        <v>1</v>
      </c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P69" s="186"/>
    </row>
    <row r="70" spans="1:68" s="186" customFormat="1" ht="11.25" customHeight="1">
      <c r="A70" s="460"/>
      <c r="B70" s="460" t="s">
        <v>241</v>
      </c>
      <c r="C70" s="460" t="s">
        <v>50</v>
      </c>
      <c r="D70" s="96">
        <v>680305</v>
      </c>
      <c r="E70" s="182" t="s">
        <v>95</v>
      </c>
      <c r="F70" s="233">
        <f t="shared" si="23"/>
        <v>1.8</v>
      </c>
      <c r="G70" s="182">
        <f t="shared" si="24"/>
        <v>15</v>
      </c>
      <c r="H70" s="182">
        <f t="shared" si="25"/>
        <v>16</v>
      </c>
      <c r="I70" s="182">
        <f t="shared" si="26"/>
        <v>11</v>
      </c>
      <c r="J70" s="183">
        <f t="shared" si="27"/>
        <v>27</v>
      </c>
      <c r="K70" s="182">
        <f t="shared" si="28"/>
        <v>0</v>
      </c>
      <c r="L70" s="157"/>
      <c r="M70" s="157"/>
      <c r="N70" s="184"/>
      <c r="O70" s="184">
        <v>0</v>
      </c>
      <c r="P70" s="184">
        <v>0</v>
      </c>
      <c r="Q70" s="184">
        <v>1</v>
      </c>
      <c r="R70" s="184">
        <v>0</v>
      </c>
      <c r="S70" s="787">
        <v>0</v>
      </c>
      <c r="T70" s="197">
        <v>2</v>
      </c>
      <c r="U70" s="681">
        <v>0</v>
      </c>
      <c r="V70" s="184">
        <v>2</v>
      </c>
      <c r="W70" s="184"/>
      <c r="X70" s="184">
        <v>2</v>
      </c>
      <c r="Y70" s="184">
        <v>1</v>
      </c>
      <c r="Z70" s="184">
        <v>0</v>
      </c>
      <c r="AA70" s="184">
        <v>1</v>
      </c>
      <c r="AB70" s="184">
        <v>5</v>
      </c>
      <c r="AC70" s="184">
        <v>1</v>
      </c>
      <c r="AD70" s="184">
        <v>1</v>
      </c>
      <c r="AE70" s="189"/>
      <c r="AF70" s="182"/>
      <c r="AG70" s="182">
        <v>0</v>
      </c>
      <c r="AH70" s="182">
        <v>2</v>
      </c>
      <c r="AI70" s="182">
        <v>1</v>
      </c>
      <c r="AJ70" s="182">
        <v>1</v>
      </c>
      <c r="AK70" s="182">
        <v>0</v>
      </c>
      <c r="AL70" s="182">
        <v>2</v>
      </c>
      <c r="AM70" s="182">
        <v>0</v>
      </c>
      <c r="AN70" s="182">
        <v>1</v>
      </c>
      <c r="AO70" s="182"/>
      <c r="AP70" s="182">
        <v>0</v>
      </c>
      <c r="AQ70" s="182">
        <v>0</v>
      </c>
      <c r="AR70" s="182">
        <v>1</v>
      </c>
      <c r="AS70" s="182">
        <v>1</v>
      </c>
      <c r="AT70" s="182">
        <v>1</v>
      </c>
      <c r="AU70" s="182">
        <v>1</v>
      </c>
      <c r="AV70" s="182">
        <v>0</v>
      </c>
      <c r="AW70" s="86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P70" s="191"/>
    </row>
    <row r="71" spans="1:66" s="191" customFormat="1" ht="11.25" customHeight="1">
      <c r="A71" s="36"/>
      <c r="B71" s="229" t="s">
        <v>640</v>
      </c>
      <c r="C71" s="473" t="s">
        <v>49</v>
      </c>
      <c r="D71" s="38"/>
      <c r="E71" s="641" t="s">
        <v>95</v>
      </c>
      <c r="F71" s="233">
        <f t="shared" si="23"/>
        <v>1.5454545454545454</v>
      </c>
      <c r="G71" s="182">
        <f t="shared" si="24"/>
        <v>11</v>
      </c>
      <c r="H71" s="182">
        <f t="shared" si="25"/>
        <v>7</v>
      </c>
      <c r="I71" s="182">
        <f t="shared" si="26"/>
        <v>10</v>
      </c>
      <c r="J71" s="183">
        <f t="shared" si="27"/>
        <v>17</v>
      </c>
      <c r="K71" s="182">
        <f t="shared" si="28"/>
        <v>0</v>
      </c>
      <c r="L71" s="187"/>
      <c r="M71" s="187"/>
      <c r="N71" s="184"/>
      <c r="O71" s="184">
        <v>1</v>
      </c>
      <c r="P71" s="184">
        <v>0</v>
      </c>
      <c r="Q71" s="184">
        <v>1</v>
      </c>
      <c r="R71" s="184">
        <v>2</v>
      </c>
      <c r="S71" s="787"/>
      <c r="T71" s="197">
        <v>1</v>
      </c>
      <c r="U71" s="681">
        <v>0</v>
      </c>
      <c r="V71" s="184"/>
      <c r="W71" s="184">
        <v>0</v>
      </c>
      <c r="X71" s="184">
        <v>0</v>
      </c>
      <c r="Y71" s="184"/>
      <c r="Z71" s="184"/>
      <c r="AA71" s="184"/>
      <c r="AB71" s="184">
        <v>2</v>
      </c>
      <c r="AC71" s="184">
        <v>0</v>
      </c>
      <c r="AD71" s="184">
        <v>0</v>
      </c>
      <c r="AE71" s="173"/>
      <c r="AF71" s="182"/>
      <c r="AG71" s="182">
        <v>0</v>
      </c>
      <c r="AH71" s="182">
        <v>1</v>
      </c>
      <c r="AI71" s="182">
        <v>1</v>
      </c>
      <c r="AJ71" s="182">
        <v>0</v>
      </c>
      <c r="AK71" s="182"/>
      <c r="AL71" s="182">
        <v>2</v>
      </c>
      <c r="AM71" s="182">
        <v>0</v>
      </c>
      <c r="AN71" s="182"/>
      <c r="AO71" s="182">
        <v>1</v>
      </c>
      <c r="AP71" s="182">
        <v>0</v>
      </c>
      <c r="AQ71" s="182"/>
      <c r="AR71" s="182"/>
      <c r="AS71" s="182"/>
      <c r="AT71" s="182">
        <v>2</v>
      </c>
      <c r="AU71" s="182">
        <v>2</v>
      </c>
      <c r="AV71" s="182">
        <v>1</v>
      </c>
      <c r="AW71" s="186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</row>
    <row r="72" spans="1:66" s="191" customFormat="1" ht="11.25" customHeight="1">
      <c r="A72" s="36"/>
      <c r="B72" s="229" t="s">
        <v>684</v>
      </c>
      <c r="C72" s="473" t="s">
        <v>49</v>
      </c>
      <c r="D72" s="22">
        <v>970518</v>
      </c>
      <c r="E72" s="641" t="s">
        <v>95</v>
      </c>
      <c r="F72" s="233">
        <f t="shared" si="23"/>
        <v>1.8</v>
      </c>
      <c r="G72" s="182">
        <f t="shared" si="24"/>
        <v>5</v>
      </c>
      <c r="H72" s="182">
        <f t="shared" si="25"/>
        <v>5</v>
      </c>
      <c r="I72" s="182">
        <f t="shared" si="26"/>
        <v>4</v>
      </c>
      <c r="J72" s="183">
        <f t="shared" si="27"/>
        <v>9</v>
      </c>
      <c r="K72" s="182">
        <f t="shared" si="28"/>
        <v>0</v>
      </c>
      <c r="L72" s="173"/>
      <c r="M72" s="173"/>
      <c r="N72" s="184"/>
      <c r="O72" s="184"/>
      <c r="P72" s="184">
        <v>1</v>
      </c>
      <c r="Q72" s="184"/>
      <c r="R72" s="184"/>
      <c r="S72" s="787">
        <v>0</v>
      </c>
      <c r="T72" s="197"/>
      <c r="U72" s="681"/>
      <c r="V72" s="184"/>
      <c r="W72" s="184"/>
      <c r="X72" s="184"/>
      <c r="Y72" s="184"/>
      <c r="Z72" s="184"/>
      <c r="AA72" s="184"/>
      <c r="AB72" s="184">
        <v>1</v>
      </c>
      <c r="AC72" s="184">
        <v>2</v>
      </c>
      <c r="AD72" s="184">
        <v>1</v>
      </c>
      <c r="AE72" s="173"/>
      <c r="AF72" s="182"/>
      <c r="AG72" s="182"/>
      <c r="AH72" s="182">
        <v>0</v>
      </c>
      <c r="AI72" s="182"/>
      <c r="AJ72" s="182"/>
      <c r="AK72" s="182">
        <v>2</v>
      </c>
      <c r="AL72" s="182"/>
      <c r="AM72" s="182"/>
      <c r="AN72" s="182"/>
      <c r="AO72" s="182"/>
      <c r="AP72" s="182"/>
      <c r="AQ72" s="182"/>
      <c r="AR72" s="182"/>
      <c r="AS72" s="182"/>
      <c r="AT72" s="182">
        <v>0</v>
      </c>
      <c r="AU72" s="182">
        <v>1</v>
      </c>
      <c r="AV72" s="182">
        <v>1</v>
      </c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</row>
    <row r="73" spans="1:66" s="191" customFormat="1" ht="11.25" customHeight="1">
      <c r="A73" s="36"/>
      <c r="B73" s="229" t="s">
        <v>605</v>
      </c>
      <c r="C73" s="473" t="s">
        <v>102</v>
      </c>
      <c r="D73" s="22"/>
      <c r="E73" s="641" t="s">
        <v>95</v>
      </c>
      <c r="F73" s="233">
        <f>J73/G73</f>
        <v>3</v>
      </c>
      <c r="G73" s="182">
        <f>COUNT(N73:AD73)</f>
        <v>1</v>
      </c>
      <c r="H73" s="182">
        <f>SUM(N73:AD73)</f>
        <v>2</v>
      </c>
      <c r="I73" s="182">
        <f>SUM(AF73:AV73)</f>
        <v>1</v>
      </c>
      <c r="J73" s="183">
        <f>SUM(H73:I73)</f>
        <v>3</v>
      </c>
      <c r="K73" s="182">
        <f>SUM(AX73:BN73)</f>
        <v>0</v>
      </c>
      <c r="L73" s="173"/>
      <c r="M73" s="173"/>
      <c r="N73" s="184"/>
      <c r="O73" s="184"/>
      <c r="P73" s="184"/>
      <c r="Q73" s="184"/>
      <c r="R73" s="184"/>
      <c r="S73" s="787"/>
      <c r="T73" s="197">
        <v>2</v>
      </c>
      <c r="U73" s="681"/>
      <c r="V73" s="184"/>
      <c r="W73" s="184"/>
      <c r="X73" s="184"/>
      <c r="Y73" s="184"/>
      <c r="Z73" s="184"/>
      <c r="AA73" s="184"/>
      <c r="AB73" s="184"/>
      <c r="AC73" s="184"/>
      <c r="AD73" s="184"/>
      <c r="AE73" s="173"/>
      <c r="AF73" s="182"/>
      <c r="AG73" s="182"/>
      <c r="AH73" s="182"/>
      <c r="AI73" s="182"/>
      <c r="AJ73" s="182"/>
      <c r="AK73" s="182"/>
      <c r="AL73" s="182">
        <v>1</v>
      </c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</row>
    <row r="74" spans="1:66" s="191" customFormat="1" ht="11.25" customHeight="1">
      <c r="A74" s="36"/>
      <c r="B74" s="460" t="s">
        <v>241</v>
      </c>
      <c r="C74" s="460" t="s">
        <v>725</v>
      </c>
      <c r="D74" s="22"/>
      <c r="E74" s="641" t="s">
        <v>95</v>
      </c>
      <c r="F74" s="233">
        <f t="shared" si="23"/>
        <v>1.6666666666666667</v>
      </c>
      <c r="G74" s="182">
        <f t="shared" si="24"/>
        <v>3</v>
      </c>
      <c r="H74" s="182">
        <f t="shared" si="25"/>
        <v>1</v>
      </c>
      <c r="I74" s="182">
        <f t="shared" si="26"/>
        <v>4</v>
      </c>
      <c r="J74" s="183">
        <f>SUM(H74:I74)</f>
        <v>5</v>
      </c>
      <c r="K74" s="182">
        <f>SUM(AX74:BN74)</f>
        <v>0</v>
      </c>
      <c r="L74" s="173"/>
      <c r="M74" s="173"/>
      <c r="N74" s="184"/>
      <c r="O74" s="184"/>
      <c r="P74" s="184"/>
      <c r="Q74" s="184"/>
      <c r="R74" s="184"/>
      <c r="S74" s="787">
        <v>0</v>
      </c>
      <c r="T74" s="197"/>
      <c r="U74" s="681"/>
      <c r="V74" s="184"/>
      <c r="W74" s="184"/>
      <c r="X74" s="184">
        <v>0</v>
      </c>
      <c r="Y74" s="184"/>
      <c r="Z74" s="184"/>
      <c r="AA74" s="184"/>
      <c r="AB74" s="184"/>
      <c r="AC74" s="184"/>
      <c r="AD74" s="184">
        <v>1</v>
      </c>
      <c r="AE74" s="173"/>
      <c r="AF74" s="182"/>
      <c r="AG74" s="182"/>
      <c r="AH74" s="182"/>
      <c r="AI74" s="182"/>
      <c r="AJ74" s="182"/>
      <c r="AK74" s="182">
        <v>0</v>
      </c>
      <c r="AL74" s="182"/>
      <c r="AM74" s="182"/>
      <c r="AN74" s="182"/>
      <c r="AO74" s="182"/>
      <c r="AP74" s="182">
        <v>1</v>
      </c>
      <c r="AQ74" s="182"/>
      <c r="AR74" s="182"/>
      <c r="AS74" s="182"/>
      <c r="AT74" s="182"/>
      <c r="AU74" s="182"/>
      <c r="AV74" s="182">
        <v>3</v>
      </c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</row>
    <row r="75" spans="1:66" s="191" customFormat="1" ht="11.25" customHeight="1">
      <c r="A75" s="180"/>
      <c r="B75" s="440" t="s">
        <v>486</v>
      </c>
      <c r="C75" s="440" t="s">
        <v>42</v>
      </c>
      <c r="D75" s="217"/>
      <c r="E75" s="182" t="s">
        <v>461</v>
      </c>
      <c r="F75" s="233">
        <f t="shared" si="23"/>
        <v>3</v>
      </c>
      <c r="G75" s="182">
        <f t="shared" si="24"/>
        <v>2</v>
      </c>
      <c r="H75" s="182">
        <f t="shared" si="25"/>
        <v>6</v>
      </c>
      <c r="I75" s="182">
        <f t="shared" si="26"/>
        <v>0</v>
      </c>
      <c r="J75" s="183">
        <f>SUM(H75:I75)</f>
        <v>6</v>
      </c>
      <c r="K75" s="182">
        <f>SUM(AX75:BN75)</f>
        <v>0</v>
      </c>
      <c r="L75" s="173"/>
      <c r="M75" s="173"/>
      <c r="N75" s="184"/>
      <c r="O75" s="184"/>
      <c r="P75" s="184">
        <v>4</v>
      </c>
      <c r="Q75" s="184"/>
      <c r="R75" s="184"/>
      <c r="S75" s="787"/>
      <c r="T75" s="197">
        <v>2</v>
      </c>
      <c r="U75" s="681"/>
      <c r="V75" s="184"/>
      <c r="W75" s="184"/>
      <c r="X75" s="184"/>
      <c r="Y75" s="184"/>
      <c r="Z75" s="184"/>
      <c r="AA75" s="184"/>
      <c r="AB75" s="184"/>
      <c r="AC75" s="184"/>
      <c r="AD75" s="184"/>
      <c r="AE75" s="173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</row>
    <row r="76" spans="1:68" s="191" customFormat="1" ht="11.25" customHeight="1">
      <c r="A76" s="180"/>
      <c r="B76" s="585" t="s">
        <v>605</v>
      </c>
      <c r="C76" s="585" t="s">
        <v>102</v>
      </c>
      <c r="D76" s="192"/>
      <c r="E76" s="182" t="s">
        <v>461</v>
      </c>
      <c r="F76" s="233">
        <f t="shared" si="23"/>
        <v>5</v>
      </c>
      <c r="G76" s="182">
        <f t="shared" si="24"/>
        <v>15</v>
      </c>
      <c r="H76" s="182">
        <f t="shared" si="25"/>
        <v>75</v>
      </c>
      <c r="I76" s="182">
        <f t="shared" si="26"/>
        <v>0</v>
      </c>
      <c r="J76" s="183">
        <f>H76</f>
        <v>75</v>
      </c>
      <c r="K76" s="182">
        <f>SUM(AX76:BN76)</f>
        <v>0</v>
      </c>
      <c r="L76" s="173"/>
      <c r="M76" s="173"/>
      <c r="N76" s="184">
        <v>3</v>
      </c>
      <c r="O76" s="184">
        <v>8</v>
      </c>
      <c r="P76" s="184"/>
      <c r="Q76" s="184">
        <v>3</v>
      </c>
      <c r="R76" s="184">
        <v>8</v>
      </c>
      <c r="S76" s="787">
        <v>2</v>
      </c>
      <c r="T76" s="197"/>
      <c r="U76" s="681">
        <v>1</v>
      </c>
      <c r="V76" s="184">
        <v>3</v>
      </c>
      <c r="W76" s="184">
        <v>6</v>
      </c>
      <c r="X76" s="184">
        <v>3</v>
      </c>
      <c r="Y76" s="184">
        <v>11</v>
      </c>
      <c r="Z76" s="184">
        <v>4</v>
      </c>
      <c r="AA76" s="184">
        <v>2</v>
      </c>
      <c r="AB76" s="184">
        <v>5</v>
      </c>
      <c r="AC76" s="184">
        <v>8</v>
      </c>
      <c r="AD76" s="184">
        <v>8</v>
      </c>
      <c r="AE76" s="173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P76" s="86"/>
    </row>
    <row r="77" spans="1:66" s="86" customFormat="1" ht="10.5" customHeight="1">
      <c r="A77" s="205" t="s">
        <v>197</v>
      </c>
      <c r="B77" s="206"/>
      <c r="C77" s="207"/>
      <c r="D77" s="208"/>
      <c r="E77" s="209"/>
      <c r="F77" s="233"/>
      <c r="G77" s="182"/>
      <c r="H77" s="182"/>
      <c r="I77" s="182"/>
      <c r="J77" s="183"/>
      <c r="K77" s="182"/>
      <c r="L77" s="210"/>
      <c r="M77" s="210"/>
      <c r="N77" s="210"/>
      <c r="O77" s="210"/>
      <c r="P77" s="210"/>
      <c r="Q77" s="210"/>
      <c r="R77" s="210"/>
      <c r="S77" s="210"/>
      <c r="T77" s="793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11"/>
      <c r="AQ77" s="211"/>
      <c r="AR77" s="211"/>
      <c r="AS77" s="211"/>
      <c r="AT77" s="211"/>
      <c r="AU77" s="211"/>
      <c r="AV77" s="211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</row>
    <row r="78" spans="1:66" s="86" customFormat="1" ht="11.25" customHeight="1">
      <c r="A78" s="229"/>
      <c r="B78" s="175" t="s">
        <v>64</v>
      </c>
      <c r="C78" s="175" t="s">
        <v>65</v>
      </c>
      <c r="D78" s="176" t="s">
        <v>444</v>
      </c>
      <c r="E78" s="177" t="s">
        <v>445</v>
      </c>
      <c r="F78" s="232" t="s">
        <v>485</v>
      </c>
      <c r="G78" s="177" t="s">
        <v>446</v>
      </c>
      <c r="H78" s="177" t="s">
        <v>447</v>
      </c>
      <c r="I78" s="177" t="s">
        <v>448</v>
      </c>
      <c r="J78" s="177" t="s">
        <v>449</v>
      </c>
      <c r="K78" s="177" t="s">
        <v>450</v>
      </c>
      <c r="L78" s="178"/>
      <c r="M78" s="178"/>
      <c r="N78" s="177">
        <v>1</v>
      </c>
      <c r="O78" s="177">
        <v>2</v>
      </c>
      <c r="P78" s="177">
        <v>3</v>
      </c>
      <c r="Q78" s="177">
        <v>4</v>
      </c>
      <c r="R78" s="177">
        <v>5</v>
      </c>
      <c r="S78" s="786">
        <v>6</v>
      </c>
      <c r="T78" s="791">
        <v>7</v>
      </c>
      <c r="U78" s="792">
        <v>8</v>
      </c>
      <c r="V78" s="680">
        <v>9</v>
      </c>
      <c r="W78" s="179">
        <v>10</v>
      </c>
      <c r="X78" s="179">
        <v>11</v>
      </c>
      <c r="Y78" s="179">
        <v>12</v>
      </c>
      <c r="Z78" s="179">
        <v>13</v>
      </c>
      <c r="AA78" s="179">
        <v>14</v>
      </c>
      <c r="AB78" s="179">
        <v>15</v>
      </c>
      <c r="AC78" s="179">
        <v>16</v>
      </c>
      <c r="AD78" s="179">
        <v>17</v>
      </c>
      <c r="AE78" s="157"/>
      <c r="AF78" s="177">
        <v>1</v>
      </c>
      <c r="AG78" s="177">
        <v>2</v>
      </c>
      <c r="AH78" s="177">
        <v>3</v>
      </c>
      <c r="AI78" s="177">
        <v>4</v>
      </c>
      <c r="AJ78" s="177">
        <v>5</v>
      </c>
      <c r="AK78" s="177">
        <v>6</v>
      </c>
      <c r="AL78" s="177">
        <v>7</v>
      </c>
      <c r="AM78" s="177">
        <v>8</v>
      </c>
      <c r="AN78" s="177">
        <v>9</v>
      </c>
      <c r="AO78" s="179">
        <v>10</v>
      </c>
      <c r="AP78" s="179">
        <v>11</v>
      </c>
      <c r="AQ78" s="179">
        <v>12</v>
      </c>
      <c r="AR78" s="179">
        <v>13</v>
      </c>
      <c r="AS78" s="179">
        <v>14</v>
      </c>
      <c r="AT78" s="179">
        <v>15</v>
      </c>
      <c r="AU78" s="179">
        <v>16</v>
      </c>
      <c r="AV78" s="179">
        <v>17</v>
      </c>
      <c r="AX78" s="177">
        <v>1</v>
      </c>
      <c r="AY78" s="177">
        <v>2</v>
      </c>
      <c r="AZ78" s="177">
        <v>3</v>
      </c>
      <c r="BA78" s="177">
        <v>4</v>
      </c>
      <c r="BB78" s="177">
        <v>5</v>
      </c>
      <c r="BC78" s="177">
        <v>6</v>
      </c>
      <c r="BD78" s="177">
        <v>7</v>
      </c>
      <c r="BE78" s="177">
        <v>8</v>
      </c>
      <c r="BF78" s="177">
        <v>9</v>
      </c>
      <c r="BG78" s="177">
        <v>10</v>
      </c>
      <c r="BH78" s="177">
        <v>11</v>
      </c>
      <c r="BI78" s="177">
        <v>12</v>
      </c>
      <c r="BJ78" s="177">
        <v>13</v>
      </c>
      <c r="BK78" s="177"/>
      <c r="BL78" s="177">
        <v>14</v>
      </c>
      <c r="BM78" s="177"/>
      <c r="BN78" s="177">
        <v>15</v>
      </c>
    </row>
    <row r="79" spans="1:68" s="86" customFormat="1" ht="11.25" customHeight="1">
      <c r="A79" s="482">
        <v>12</v>
      </c>
      <c r="B79" s="96" t="s">
        <v>221</v>
      </c>
      <c r="C79" s="96" t="s">
        <v>52</v>
      </c>
      <c r="D79" s="463" t="s">
        <v>686</v>
      </c>
      <c r="E79" s="182" t="s">
        <v>457</v>
      </c>
      <c r="F79" s="233">
        <f aca="true" t="shared" si="29" ref="F79:F95">J79/G79</f>
        <v>0.6470588235294118</v>
      </c>
      <c r="G79" s="182">
        <f aca="true" t="shared" si="30" ref="G79:G95">COUNT(N79:AD79)</f>
        <v>17</v>
      </c>
      <c r="H79" s="182">
        <f aca="true" t="shared" si="31" ref="H79:H95">SUM(N79:AD79)</f>
        <v>6</v>
      </c>
      <c r="I79" s="182">
        <f aca="true" t="shared" si="32" ref="I79:I95">SUM(AF79:AV79)</f>
        <v>5</v>
      </c>
      <c r="J79" s="183">
        <f aca="true" t="shared" si="33" ref="J79:J95">SUM(H79:I79)</f>
        <v>11</v>
      </c>
      <c r="K79" s="182">
        <f aca="true" t="shared" si="34" ref="K79:K95">SUM(AX79:BN79)</f>
        <v>0</v>
      </c>
      <c r="L79" s="157"/>
      <c r="M79" s="157"/>
      <c r="N79" s="184">
        <v>1</v>
      </c>
      <c r="O79" s="184">
        <v>0</v>
      </c>
      <c r="P79" s="184">
        <v>0</v>
      </c>
      <c r="Q79" s="184">
        <v>0</v>
      </c>
      <c r="R79" s="184">
        <v>0</v>
      </c>
      <c r="S79" s="787">
        <v>0</v>
      </c>
      <c r="T79" s="197">
        <v>0</v>
      </c>
      <c r="U79" s="683">
        <v>0</v>
      </c>
      <c r="V79" s="681">
        <v>0</v>
      </c>
      <c r="W79" s="184">
        <v>1</v>
      </c>
      <c r="X79" s="184">
        <v>1</v>
      </c>
      <c r="Y79" s="184">
        <v>0</v>
      </c>
      <c r="Z79" s="184">
        <v>0</v>
      </c>
      <c r="AA79" s="184">
        <v>1</v>
      </c>
      <c r="AB79" s="184">
        <v>1</v>
      </c>
      <c r="AC79" s="184">
        <v>0</v>
      </c>
      <c r="AD79" s="184">
        <v>1</v>
      </c>
      <c r="AE79" s="173"/>
      <c r="AF79" s="182">
        <v>0</v>
      </c>
      <c r="AG79" s="182">
        <v>1</v>
      </c>
      <c r="AH79" s="182">
        <v>0</v>
      </c>
      <c r="AI79" s="182">
        <v>0</v>
      </c>
      <c r="AJ79" s="182">
        <v>0</v>
      </c>
      <c r="AK79" s="182">
        <v>0</v>
      </c>
      <c r="AL79" s="182">
        <v>0</v>
      </c>
      <c r="AM79" s="182">
        <v>0</v>
      </c>
      <c r="AN79" s="182">
        <v>1</v>
      </c>
      <c r="AO79" s="182">
        <v>0</v>
      </c>
      <c r="AP79" s="182">
        <v>0</v>
      </c>
      <c r="AQ79" s="182">
        <v>1</v>
      </c>
      <c r="AR79" s="182">
        <v>1</v>
      </c>
      <c r="AS79" s="182">
        <v>1</v>
      </c>
      <c r="AT79" s="182">
        <v>0</v>
      </c>
      <c r="AU79" s="182">
        <v>0</v>
      </c>
      <c r="AV79" s="182">
        <v>0</v>
      </c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P79" s="186"/>
    </row>
    <row r="80" spans="1:68" s="186" customFormat="1" ht="11.25" customHeight="1">
      <c r="A80" s="482">
        <v>2</v>
      </c>
      <c r="B80" s="96" t="s">
        <v>221</v>
      </c>
      <c r="C80" s="96" t="s">
        <v>34</v>
      </c>
      <c r="D80" s="463"/>
      <c r="E80" s="182" t="s">
        <v>457</v>
      </c>
      <c r="F80" s="233">
        <f t="shared" si="29"/>
        <v>0.9333333333333333</v>
      </c>
      <c r="G80" s="182">
        <f t="shared" si="30"/>
        <v>15</v>
      </c>
      <c r="H80" s="182">
        <f t="shared" si="31"/>
        <v>4</v>
      </c>
      <c r="I80" s="182">
        <f t="shared" si="32"/>
        <v>10</v>
      </c>
      <c r="J80" s="183">
        <f t="shared" si="33"/>
        <v>14</v>
      </c>
      <c r="K80" s="182">
        <f t="shared" si="34"/>
        <v>0</v>
      </c>
      <c r="L80" s="157"/>
      <c r="M80" s="157"/>
      <c r="N80" s="184">
        <v>1</v>
      </c>
      <c r="O80" s="184">
        <v>0</v>
      </c>
      <c r="P80" s="184">
        <v>0</v>
      </c>
      <c r="Q80" s="184">
        <v>0</v>
      </c>
      <c r="R80" s="184"/>
      <c r="S80" s="787">
        <v>1</v>
      </c>
      <c r="T80" s="197"/>
      <c r="U80" s="683">
        <v>0</v>
      </c>
      <c r="V80" s="681">
        <v>0</v>
      </c>
      <c r="W80" s="184">
        <v>0</v>
      </c>
      <c r="X80" s="184">
        <v>0</v>
      </c>
      <c r="Y80" s="184">
        <v>0</v>
      </c>
      <c r="Z80" s="184">
        <v>0</v>
      </c>
      <c r="AA80" s="184">
        <v>0</v>
      </c>
      <c r="AB80" s="184">
        <v>1</v>
      </c>
      <c r="AC80" s="184">
        <v>1</v>
      </c>
      <c r="AD80" s="184">
        <v>0</v>
      </c>
      <c r="AE80" s="173"/>
      <c r="AF80" s="182">
        <v>0</v>
      </c>
      <c r="AG80" s="182">
        <v>2</v>
      </c>
      <c r="AH80" s="182">
        <v>0</v>
      </c>
      <c r="AI80" s="182">
        <v>0</v>
      </c>
      <c r="AJ80" s="182"/>
      <c r="AK80" s="182">
        <v>2</v>
      </c>
      <c r="AL80" s="182"/>
      <c r="AM80" s="182">
        <v>0</v>
      </c>
      <c r="AN80" s="182">
        <v>0</v>
      </c>
      <c r="AO80" s="182">
        <v>0</v>
      </c>
      <c r="AP80" s="182">
        <v>0</v>
      </c>
      <c r="AQ80" s="182">
        <v>1</v>
      </c>
      <c r="AR80" s="182">
        <v>3</v>
      </c>
      <c r="AS80" s="182">
        <v>0</v>
      </c>
      <c r="AT80" s="182">
        <v>2</v>
      </c>
      <c r="AU80" s="182">
        <v>0</v>
      </c>
      <c r="AV80" s="182">
        <v>0</v>
      </c>
      <c r="AW80" s="86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P80" s="86"/>
    </row>
    <row r="81" spans="1:66" s="86" customFormat="1" ht="11.25" customHeight="1">
      <c r="A81" s="482"/>
      <c r="B81" s="96" t="s">
        <v>222</v>
      </c>
      <c r="C81" s="96" t="s">
        <v>52</v>
      </c>
      <c r="D81" s="463"/>
      <c r="E81" s="182" t="s">
        <v>457</v>
      </c>
      <c r="F81" s="233" t="e">
        <f t="shared" si="29"/>
        <v>#DIV/0!</v>
      </c>
      <c r="G81" s="182">
        <f t="shared" si="30"/>
        <v>0</v>
      </c>
      <c r="H81" s="182">
        <f t="shared" si="31"/>
        <v>0</v>
      </c>
      <c r="I81" s="182">
        <f t="shared" si="32"/>
        <v>0</v>
      </c>
      <c r="J81" s="183">
        <f t="shared" si="33"/>
        <v>0</v>
      </c>
      <c r="K81" s="182">
        <f t="shared" si="34"/>
        <v>0</v>
      </c>
      <c r="L81" s="187"/>
      <c r="M81" s="187"/>
      <c r="N81" s="184"/>
      <c r="O81" s="184"/>
      <c r="P81" s="184"/>
      <c r="Q81" s="184"/>
      <c r="R81" s="184"/>
      <c r="S81" s="787"/>
      <c r="T81" s="197"/>
      <c r="U81" s="683"/>
      <c r="V81" s="681"/>
      <c r="W81" s="184"/>
      <c r="X81" s="184"/>
      <c r="Y81" s="184"/>
      <c r="Z81" s="184"/>
      <c r="AA81" s="184"/>
      <c r="AB81" s="184"/>
      <c r="AC81" s="184"/>
      <c r="AD81" s="184"/>
      <c r="AE81" s="173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6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</row>
    <row r="82" spans="1:66" s="86" customFormat="1" ht="11.25" customHeight="1">
      <c r="A82" s="482">
        <v>3</v>
      </c>
      <c r="B82" s="96" t="s">
        <v>223</v>
      </c>
      <c r="C82" s="96" t="s">
        <v>52</v>
      </c>
      <c r="D82" s="463"/>
      <c r="E82" s="182" t="s">
        <v>457</v>
      </c>
      <c r="F82" s="233">
        <f t="shared" si="29"/>
        <v>0.375</v>
      </c>
      <c r="G82" s="182">
        <f t="shared" si="30"/>
        <v>16</v>
      </c>
      <c r="H82" s="182">
        <f t="shared" si="31"/>
        <v>1</v>
      </c>
      <c r="I82" s="182">
        <f t="shared" si="32"/>
        <v>5</v>
      </c>
      <c r="J82" s="183">
        <f t="shared" si="33"/>
        <v>6</v>
      </c>
      <c r="K82" s="182">
        <f t="shared" si="34"/>
        <v>0</v>
      </c>
      <c r="L82" s="157"/>
      <c r="M82" s="157"/>
      <c r="N82" s="184">
        <v>0</v>
      </c>
      <c r="O82" s="184">
        <v>0</v>
      </c>
      <c r="P82" s="184">
        <v>0</v>
      </c>
      <c r="Q82" s="184">
        <v>0</v>
      </c>
      <c r="R82" s="184">
        <v>0</v>
      </c>
      <c r="S82" s="787">
        <v>0</v>
      </c>
      <c r="T82" s="197">
        <v>0</v>
      </c>
      <c r="U82" s="683">
        <v>0</v>
      </c>
      <c r="V82" s="681">
        <v>1</v>
      </c>
      <c r="W82" s="184">
        <v>0</v>
      </c>
      <c r="X82" s="184">
        <v>0</v>
      </c>
      <c r="Y82" s="184">
        <v>0</v>
      </c>
      <c r="Z82" s="184">
        <v>0</v>
      </c>
      <c r="AA82" s="184">
        <v>0</v>
      </c>
      <c r="AB82" s="184"/>
      <c r="AC82" s="184">
        <v>0</v>
      </c>
      <c r="AD82" s="184">
        <v>0</v>
      </c>
      <c r="AE82" s="173"/>
      <c r="AF82" s="182">
        <v>1</v>
      </c>
      <c r="AG82" s="182">
        <v>1</v>
      </c>
      <c r="AH82" s="182">
        <v>0</v>
      </c>
      <c r="AI82" s="182">
        <v>0</v>
      </c>
      <c r="AJ82" s="182">
        <v>0</v>
      </c>
      <c r="AK82" s="182">
        <v>0</v>
      </c>
      <c r="AL82" s="182">
        <v>1</v>
      </c>
      <c r="AM82" s="182">
        <v>0</v>
      </c>
      <c r="AN82" s="182">
        <v>0</v>
      </c>
      <c r="AO82" s="182">
        <v>0</v>
      </c>
      <c r="AP82" s="182">
        <v>1</v>
      </c>
      <c r="AQ82" s="182">
        <v>1</v>
      </c>
      <c r="AR82" s="182">
        <v>0</v>
      </c>
      <c r="AS82" s="182">
        <v>0</v>
      </c>
      <c r="AT82" s="182"/>
      <c r="AU82" s="182">
        <v>0</v>
      </c>
      <c r="AV82" s="182">
        <v>0</v>
      </c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</row>
    <row r="83" spans="1:66" s="86" customFormat="1" ht="11.25" customHeight="1">
      <c r="A83" s="482">
        <v>4</v>
      </c>
      <c r="B83" s="96" t="s">
        <v>225</v>
      </c>
      <c r="C83" s="96" t="s">
        <v>24</v>
      </c>
      <c r="D83" s="463"/>
      <c r="E83" s="182" t="s">
        <v>457</v>
      </c>
      <c r="F83" s="233">
        <f t="shared" si="29"/>
        <v>3.2857142857142856</v>
      </c>
      <c r="G83" s="182">
        <f t="shared" si="30"/>
        <v>7</v>
      </c>
      <c r="H83" s="182">
        <f t="shared" si="31"/>
        <v>15</v>
      </c>
      <c r="I83" s="182">
        <f t="shared" si="32"/>
        <v>8</v>
      </c>
      <c r="J83" s="183">
        <f t="shared" si="33"/>
        <v>23</v>
      </c>
      <c r="K83" s="182">
        <f t="shared" si="34"/>
        <v>0</v>
      </c>
      <c r="L83" s="157"/>
      <c r="M83" s="157"/>
      <c r="N83" s="184">
        <v>3</v>
      </c>
      <c r="O83" s="184">
        <v>4</v>
      </c>
      <c r="P83" s="184">
        <v>3</v>
      </c>
      <c r="Q83" s="184"/>
      <c r="R83" s="184"/>
      <c r="S83" s="787">
        <v>3</v>
      </c>
      <c r="T83" s="197">
        <v>0</v>
      </c>
      <c r="U83" s="683">
        <v>2</v>
      </c>
      <c r="V83" s="681">
        <v>0</v>
      </c>
      <c r="W83" s="184"/>
      <c r="X83" s="184"/>
      <c r="Y83" s="184"/>
      <c r="Z83" s="184"/>
      <c r="AA83" s="184"/>
      <c r="AB83" s="184"/>
      <c r="AC83" s="184"/>
      <c r="AD83" s="184"/>
      <c r="AE83" s="173"/>
      <c r="AF83" s="182">
        <v>0</v>
      </c>
      <c r="AG83" s="182">
        <v>1</v>
      </c>
      <c r="AH83" s="182">
        <v>2</v>
      </c>
      <c r="AI83" s="182"/>
      <c r="AJ83" s="182"/>
      <c r="AK83" s="182">
        <v>3</v>
      </c>
      <c r="AL83" s="182">
        <v>1</v>
      </c>
      <c r="AM83" s="182">
        <v>1</v>
      </c>
      <c r="AN83" s="182">
        <v>0</v>
      </c>
      <c r="AO83" s="182"/>
      <c r="AP83" s="182"/>
      <c r="AQ83" s="182"/>
      <c r="AR83" s="182"/>
      <c r="AS83" s="182"/>
      <c r="AT83" s="182"/>
      <c r="AU83" s="182"/>
      <c r="AV83" s="182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</row>
    <row r="84" spans="1:66" s="86" customFormat="1" ht="11.25" customHeight="1">
      <c r="A84" s="482"/>
      <c r="B84" s="96" t="s">
        <v>225</v>
      </c>
      <c r="C84" s="96" t="s">
        <v>109</v>
      </c>
      <c r="D84" s="463"/>
      <c r="E84" s="182" t="s">
        <v>457</v>
      </c>
      <c r="F84" s="233">
        <f t="shared" si="29"/>
        <v>1.6</v>
      </c>
      <c r="G84" s="182">
        <f t="shared" si="30"/>
        <v>5</v>
      </c>
      <c r="H84" s="182">
        <f t="shared" si="31"/>
        <v>4</v>
      </c>
      <c r="I84" s="182">
        <f t="shared" si="32"/>
        <v>4</v>
      </c>
      <c r="J84" s="183">
        <f t="shared" si="33"/>
        <v>8</v>
      </c>
      <c r="K84" s="182">
        <f t="shared" si="34"/>
        <v>0</v>
      </c>
      <c r="L84" s="157"/>
      <c r="M84" s="157"/>
      <c r="N84" s="184"/>
      <c r="O84" s="184"/>
      <c r="P84" s="184"/>
      <c r="Q84" s="184">
        <v>1</v>
      </c>
      <c r="R84" s="184">
        <v>0</v>
      </c>
      <c r="S84" s="787">
        <v>1</v>
      </c>
      <c r="T84" s="197">
        <v>1</v>
      </c>
      <c r="U84" s="683"/>
      <c r="V84" s="681"/>
      <c r="W84" s="184">
        <v>1</v>
      </c>
      <c r="X84" s="184"/>
      <c r="Y84" s="184"/>
      <c r="Z84" s="184"/>
      <c r="AA84" s="184"/>
      <c r="AB84" s="184"/>
      <c r="AC84" s="184"/>
      <c r="AD84" s="184"/>
      <c r="AE84" s="173"/>
      <c r="AF84" s="182"/>
      <c r="AG84" s="182"/>
      <c r="AH84" s="182"/>
      <c r="AI84" s="182">
        <v>0</v>
      </c>
      <c r="AJ84" s="182">
        <v>0</v>
      </c>
      <c r="AK84" s="182">
        <v>2</v>
      </c>
      <c r="AL84" s="182">
        <v>0</v>
      </c>
      <c r="AM84" s="182"/>
      <c r="AN84" s="182"/>
      <c r="AO84" s="182">
        <v>2</v>
      </c>
      <c r="AP84" s="182"/>
      <c r="AQ84" s="182"/>
      <c r="AR84" s="182"/>
      <c r="AS84" s="182"/>
      <c r="AT84" s="182"/>
      <c r="AU84" s="182"/>
      <c r="AV84" s="182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</row>
    <row r="85" spans="1:66" s="86" customFormat="1" ht="11.25" customHeight="1">
      <c r="A85" s="482"/>
      <c r="B85" s="96" t="s">
        <v>226</v>
      </c>
      <c r="C85" s="96" t="s">
        <v>24</v>
      </c>
      <c r="D85" s="463"/>
      <c r="E85" s="182" t="s">
        <v>457</v>
      </c>
      <c r="F85" s="233" t="e">
        <f t="shared" si="29"/>
        <v>#DIV/0!</v>
      </c>
      <c r="G85" s="182">
        <f t="shared" si="30"/>
        <v>0</v>
      </c>
      <c r="H85" s="182">
        <f t="shared" si="31"/>
        <v>0</v>
      </c>
      <c r="I85" s="182">
        <f t="shared" si="32"/>
        <v>0</v>
      </c>
      <c r="J85" s="183">
        <f t="shared" si="33"/>
        <v>0</v>
      </c>
      <c r="K85" s="182">
        <f t="shared" si="34"/>
        <v>0</v>
      </c>
      <c r="L85" s="185"/>
      <c r="M85" s="185"/>
      <c r="N85" s="184"/>
      <c r="O85" s="184"/>
      <c r="P85" s="184"/>
      <c r="Q85" s="184"/>
      <c r="R85" s="184"/>
      <c r="S85" s="787"/>
      <c r="T85" s="197"/>
      <c r="U85" s="683"/>
      <c r="V85" s="681"/>
      <c r="W85" s="184"/>
      <c r="X85" s="184"/>
      <c r="Y85" s="184"/>
      <c r="Z85" s="184"/>
      <c r="AA85" s="184"/>
      <c r="AB85" s="184"/>
      <c r="AC85" s="184"/>
      <c r="AD85" s="184"/>
      <c r="AE85" s="173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</row>
    <row r="86" spans="1:66" s="86" customFormat="1" ht="11.25" customHeight="1">
      <c r="A86" s="482">
        <v>5</v>
      </c>
      <c r="B86" s="96" t="s">
        <v>227</v>
      </c>
      <c r="C86" s="96" t="s">
        <v>31</v>
      </c>
      <c r="D86" s="463"/>
      <c r="E86" s="182" t="s">
        <v>457</v>
      </c>
      <c r="F86" s="233">
        <f t="shared" si="29"/>
        <v>0.5</v>
      </c>
      <c r="G86" s="182">
        <f t="shared" si="30"/>
        <v>12</v>
      </c>
      <c r="H86" s="182">
        <f t="shared" si="31"/>
        <v>2</v>
      </c>
      <c r="I86" s="182">
        <f t="shared" si="32"/>
        <v>4</v>
      </c>
      <c r="J86" s="183">
        <f t="shared" si="33"/>
        <v>6</v>
      </c>
      <c r="K86" s="182">
        <f t="shared" si="34"/>
        <v>0</v>
      </c>
      <c r="L86" s="185"/>
      <c r="M86" s="185"/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787"/>
      <c r="T86" s="197">
        <v>0</v>
      </c>
      <c r="U86" s="683">
        <v>0</v>
      </c>
      <c r="V86" s="681">
        <v>0</v>
      </c>
      <c r="W86" s="184">
        <v>0</v>
      </c>
      <c r="X86" s="184"/>
      <c r="Y86" s="184"/>
      <c r="Z86" s="184">
        <v>1</v>
      </c>
      <c r="AA86" s="184"/>
      <c r="AB86" s="184"/>
      <c r="AC86" s="184">
        <v>1</v>
      </c>
      <c r="AD86" s="184">
        <v>0</v>
      </c>
      <c r="AE86" s="173"/>
      <c r="AF86" s="182">
        <v>0</v>
      </c>
      <c r="AG86" s="182">
        <v>2</v>
      </c>
      <c r="AH86" s="182">
        <v>0</v>
      </c>
      <c r="AI86" s="182">
        <v>0</v>
      </c>
      <c r="AJ86" s="182">
        <v>0</v>
      </c>
      <c r="AK86" s="182"/>
      <c r="AL86" s="182">
        <v>0</v>
      </c>
      <c r="AM86" s="182">
        <v>0</v>
      </c>
      <c r="AN86" s="182">
        <v>0</v>
      </c>
      <c r="AO86" s="182">
        <v>0</v>
      </c>
      <c r="AP86" s="182"/>
      <c r="AQ86" s="182"/>
      <c r="AR86" s="182">
        <v>1</v>
      </c>
      <c r="AS86" s="182"/>
      <c r="AT86" s="182"/>
      <c r="AU86" s="182">
        <v>1</v>
      </c>
      <c r="AV86" s="182">
        <v>0</v>
      </c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</row>
    <row r="87" spans="1:68" s="86" customFormat="1" ht="11.25" customHeight="1">
      <c r="A87" s="482">
        <v>6</v>
      </c>
      <c r="B87" s="167" t="s">
        <v>408</v>
      </c>
      <c r="C87" s="167" t="s">
        <v>49</v>
      </c>
      <c r="D87" s="463"/>
      <c r="E87" s="182" t="s">
        <v>457</v>
      </c>
      <c r="F87" s="233">
        <f t="shared" si="29"/>
        <v>4.9411764705882355</v>
      </c>
      <c r="G87" s="182">
        <f t="shared" si="30"/>
        <v>17</v>
      </c>
      <c r="H87" s="182">
        <f t="shared" si="31"/>
        <v>49</v>
      </c>
      <c r="I87" s="182">
        <f t="shared" si="32"/>
        <v>35</v>
      </c>
      <c r="J87" s="183">
        <f t="shared" si="33"/>
        <v>84</v>
      </c>
      <c r="K87" s="182">
        <f t="shared" si="34"/>
        <v>0</v>
      </c>
      <c r="L87" s="185"/>
      <c r="M87" s="185"/>
      <c r="N87" s="184">
        <v>1</v>
      </c>
      <c r="O87" s="184">
        <v>5</v>
      </c>
      <c r="P87" s="184">
        <v>4</v>
      </c>
      <c r="Q87" s="184">
        <v>0</v>
      </c>
      <c r="R87" s="184">
        <v>2</v>
      </c>
      <c r="S87" s="787">
        <v>7</v>
      </c>
      <c r="T87" s="197">
        <v>3</v>
      </c>
      <c r="U87" s="683">
        <v>2</v>
      </c>
      <c r="V87" s="681">
        <v>2</v>
      </c>
      <c r="W87" s="184">
        <v>1</v>
      </c>
      <c r="X87" s="184">
        <v>1</v>
      </c>
      <c r="Y87" s="184">
        <v>5</v>
      </c>
      <c r="Z87" s="184">
        <v>7</v>
      </c>
      <c r="AA87" s="184">
        <v>4</v>
      </c>
      <c r="AB87" s="184">
        <v>3</v>
      </c>
      <c r="AC87" s="184">
        <v>1</v>
      </c>
      <c r="AD87" s="184">
        <v>1</v>
      </c>
      <c r="AE87" s="173"/>
      <c r="AF87" s="182">
        <v>1</v>
      </c>
      <c r="AG87" s="182">
        <v>4</v>
      </c>
      <c r="AH87" s="182">
        <v>3</v>
      </c>
      <c r="AI87" s="182">
        <v>3</v>
      </c>
      <c r="AJ87" s="182">
        <v>0</v>
      </c>
      <c r="AK87" s="182">
        <v>3</v>
      </c>
      <c r="AL87" s="182">
        <v>0</v>
      </c>
      <c r="AM87" s="182">
        <v>2</v>
      </c>
      <c r="AN87" s="182">
        <v>1</v>
      </c>
      <c r="AO87" s="182">
        <v>2</v>
      </c>
      <c r="AP87" s="182">
        <v>2</v>
      </c>
      <c r="AQ87" s="182">
        <v>1</v>
      </c>
      <c r="AR87" s="182">
        <v>1</v>
      </c>
      <c r="AS87" s="182">
        <v>2</v>
      </c>
      <c r="AT87" s="182">
        <v>1</v>
      </c>
      <c r="AU87" s="182">
        <v>5</v>
      </c>
      <c r="AV87" s="182">
        <v>4</v>
      </c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P87" s="186"/>
    </row>
    <row r="88" spans="1:68" s="186" customFormat="1" ht="11.25" customHeight="1">
      <c r="A88" s="482">
        <v>7</v>
      </c>
      <c r="B88" s="167" t="s">
        <v>408</v>
      </c>
      <c r="C88" s="167" t="s">
        <v>33</v>
      </c>
      <c r="D88" s="463"/>
      <c r="E88" s="182" t="s">
        <v>457</v>
      </c>
      <c r="F88" s="233">
        <f t="shared" si="29"/>
        <v>2.3529411764705883</v>
      </c>
      <c r="G88" s="182">
        <f t="shared" si="30"/>
        <v>17</v>
      </c>
      <c r="H88" s="182">
        <f t="shared" si="31"/>
        <v>24</v>
      </c>
      <c r="I88" s="182">
        <f t="shared" si="32"/>
        <v>16</v>
      </c>
      <c r="J88" s="183">
        <f t="shared" si="33"/>
        <v>40</v>
      </c>
      <c r="K88" s="182">
        <f t="shared" si="34"/>
        <v>0</v>
      </c>
      <c r="L88" s="157"/>
      <c r="M88" s="157"/>
      <c r="N88" s="184">
        <v>0</v>
      </c>
      <c r="O88" s="184">
        <v>1</v>
      </c>
      <c r="P88" s="184">
        <v>1</v>
      </c>
      <c r="Q88" s="184">
        <v>3</v>
      </c>
      <c r="R88" s="184">
        <v>0</v>
      </c>
      <c r="S88" s="787">
        <v>2</v>
      </c>
      <c r="T88" s="197">
        <v>0</v>
      </c>
      <c r="U88" s="683">
        <v>2</v>
      </c>
      <c r="V88" s="681">
        <v>1</v>
      </c>
      <c r="W88" s="184">
        <v>3</v>
      </c>
      <c r="X88" s="184">
        <v>1</v>
      </c>
      <c r="Y88" s="184">
        <v>1</v>
      </c>
      <c r="Z88" s="184">
        <v>1</v>
      </c>
      <c r="AA88" s="184">
        <v>2</v>
      </c>
      <c r="AB88" s="184">
        <v>0</v>
      </c>
      <c r="AC88" s="184">
        <v>3</v>
      </c>
      <c r="AD88" s="184">
        <v>3</v>
      </c>
      <c r="AE88" s="189"/>
      <c r="AF88" s="182">
        <v>1</v>
      </c>
      <c r="AG88" s="182">
        <v>0</v>
      </c>
      <c r="AH88" s="182">
        <v>0</v>
      </c>
      <c r="AI88" s="182">
        <v>0</v>
      </c>
      <c r="AJ88" s="182">
        <v>1</v>
      </c>
      <c r="AK88" s="182">
        <v>1</v>
      </c>
      <c r="AL88" s="182">
        <v>1</v>
      </c>
      <c r="AM88" s="182">
        <v>2</v>
      </c>
      <c r="AN88" s="182">
        <v>1</v>
      </c>
      <c r="AO88" s="182">
        <v>1</v>
      </c>
      <c r="AP88" s="182">
        <v>1</v>
      </c>
      <c r="AQ88" s="182">
        <v>1</v>
      </c>
      <c r="AR88" s="182">
        <v>3</v>
      </c>
      <c r="AS88" s="182">
        <v>1</v>
      </c>
      <c r="AT88" s="182">
        <v>1</v>
      </c>
      <c r="AU88" s="182">
        <v>1</v>
      </c>
      <c r="AV88" s="182">
        <v>0</v>
      </c>
      <c r="AW88" s="86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P88" s="86"/>
    </row>
    <row r="89" spans="1:68" s="86" customFormat="1" ht="11.25" customHeight="1">
      <c r="A89" s="482">
        <v>1</v>
      </c>
      <c r="B89" s="96" t="s">
        <v>409</v>
      </c>
      <c r="C89" s="96" t="s">
        <v>49</v>
      </c>
      <c r="D89" s="463"/>
      <c r="E89" s="182" t="s">
        <v>457</v>
      </c>
      <c r="F89" s="233">
        <f t="shared" si="29"/>
        <v>1.3571428571428572</v>
      </c>
      <c r="G89" s="182">
        <f t="shared" si="30"/>
        <v>14</v>
      </c>
      <c r="H89" s="182">
        <f t="shared" si="31"/>
        <v>10</v>
      </c>
      <c r="I89" s="182">
        <f t="shared" si="32"/>
        <v>9</v>
      </c>
      <c r="J89" s="183">
        <f t="shared" si="33"/>
        <v>19</v>
      </c>
      <c r="K89" s="182">
        <f t="shared" si="34"/>
        <v>0</v>
      </c>
      <c r="L89" s="187"/>
      <c r="M89" s="187"/>
      <c r="N89" s="184">
        <v>2</v>
      </c>
      <c r="O89" s="184">
        <v>2</v>
      </c>
      <c r="P89" s="184">
        <v>0</v>
      </c>
      <c r="Q89" s="184">
        <v>0</v>
      </c>
      <c r="R89" s="184">
        <v>0</v>
      </c>
      <c r="S89" s="787">
        <v>1</v>
      </c>
      <c r="T89" s="197">
        <v>0</v>
      </c>
      <c r="U89" s="683">
        <v>0</v>
      </c>
      <c r="V89" s="681">
        <v>0</v>
      </c>
      <c r="W89" s="184">
        <v>0</v>
      </c>
      <c r="X89" s="184">
        <v>0</v>
      </c>
      <c r="Y89" s="184">
        <v>1</v>
      </c>
      <c r="Z89" s="184">
        <v>2</v>
      </c>
      <c r="AA89" s="184">
        <v>2</v>
      </c>
      <c r="AB89" s="184"/>
      <c r="AC89" s="184"/>
      <c r="AD89" s="184"/>
      <c r="AE89" s="173"/>
      <c r="AF89" s="182">
        <v>1</v>
      </c>
      <c r="AG89" s="182">
        <v>0</v>
      </c>
      <c r="AH89" s="182">
        <v>0</v>
      </c>
      <c r="AI89" s="182">
        <v>0</v>
      </c>
      <c r="AJ89" s="182">
        <v>0</v>
      </c>
      <c r="AK89" s="182">
        <v>1</v>
      </c>
      <c r="AL89" s="182">
        <v>0</v>
      </c>
      <c r="AM89" s="182">
        <v>0</v>
      </c>
      <c r="AN89" s="182">
        <v>0</v>
      </c>
      <c r="AO89" s="182">
        <v>2</v>
      </c>
      <c r="AP89" s="182">
        <v>1</v>
      </c>
      <c r="AQ89" s="182">
        <v>1</v>
      </c>
      <c r="AR89" s="182">
        <v>0</v>
      </c>
      <c r="AS89" s="182">
        <v>3</v>
      </c>
      <c r="AT89" s="182"/>
      <c r="AU89" s="182"/>
      <c r="AV89" s="182"/>
      <c r="AW89" s="186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P89" s="191"/>
    </row>
    <row r="90" spans="1:68" s="86" customFormat="1" ht="11.25" customHeight="1">
      <c r="A90" s="482"/>
      <c r="B90" s="493" t="s">
        <v>185</v>
      </c>
      <c r="C90" s="823" t="s">
        <v>29</v>
      </c>
      <c r="D90" s="824"/>
      <c r="E90" s="194" t="s">
        <v>890</v>
      </c>
      <c r="F90" s="233">
        <f>J90/G90</f>
        <v>0</v>
      </c>
      <c r="G90" s="182">
        <f>COUNT(N90:AD90)</f>
        <v>1</v>
      </c>
      <c r="H90" s="182">
        <f>SUM(N90:AD90)</f>
        <v>0</v>
      </c>
      <c r="I90" s="182">
        <f>SUM(AF90:AV90)</f>
        <v>0</v>
      </c>
      <c r="J90" s="183">
        <f>SUM(H90:I90)</f>
        <v>0</v>
      </c>
      <c r="K90" s="182">
        <f>SUM(AX90:BN90)</f>
        <v>0</v>
      </c>
      <c r="L90" s="187"/>
      <c r="M90" s="187"/>
      <c r="N90" s="212"/>
      <c r="O90" s="212"/>
      <c r="P90" s="212"/>
      <c r="Q90" s="212"/>
      <c r="R90" s="212"/>
      <c r="S90" s="788"/>
      <c r="T90" s="197"/>
      <c r="U90" s="683"/>
      <c r="V90" s="682"/>
      <c r="W90" s="212"/>
      <c r="X90" s="212"/>
      <c r="Y90" s="212"/>
      <c r="Z90" s="212"/>
      <c r="AA90" s="212"/>
      <c r="AB90" s="212">
        <v>0</v>
      </c>
      <c r="AC90" s="212"/>
      <c r="AD90" s="212"/>
      <c r="AE90" s="173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>
        <v>0</v>
      </c>
      <c r="AU90" s="194"/>
      <c r="AV90" s="194"/>
      <c r="AW90" s="186"/>
      <c r="AX90" s="825"/>
      <c r="AY90" s="825"/>
      <c r="AZ90" s="825"/>
      <c r="BA90" s="825"/>
      <c r="BB90" s="825"/>
      <c r="BC90" s="825"/>
      <c r="BD90" s="825"/>
      <c r="BE90" s="825"/>
      <c r="BF90" s="825"/>
      <c r="BG90" s="825"/>
      <c r="BH90" s="825"/>
      <c r="BI90" s="825"/>
      <c r="BJ90" s="825"/>
      <c r="BK90" s="825"/>
      <c r="BL90" s="825"/>
      <c r="BM90" s="825"/>
      <c r="BN90" s="825"/>
      <c r="BP90" s="191"/>
    </row>
    <row r="91" spans="1:68" s="86" customFormat="1" ht="11.25" customHeight="1">
      <c r="A91" s="482"/>
      <c r="B91" s="493" t="s">
        <v>248</v>
      </c>
      <c r="C91" s="823" t="s">
        <v>249</v>
      </c>
      <c r="D91" s="824"/>
      <c r="E91" s="194" t="s">
        <v>890</v>
      </c>
      <c r="F91" s="233">
        <f>J91/G91</f>
        <v>1</v>
      </c>
      <c r="G91" s="182">
        <f>COUNT(N91:AD91)</f>
        <v>1</v>
      </c>
      <c r="H91" s="182">
        <f>SUM(N91:AD91)</f>
        <v>0</v>
      </c>
      <c r="I91" s="182">
        <f>SUM(AF91:AV91)</f>
        <v>1</v>
      </c>
      <c r="J91" s="183">
        <f>SUM(H91:I91)</f>
        <v>1</v>
      </c>
      <c r="K91" s="182">
        <f>SUM(AX91:BN91)</f>
        <v>0</v>
      </c>
      <c r="L91" s="187"/>
      <c r="M91" s="187"/>
      <c r="N91" s="212"/>
      <c r="O91" s="212"/>
      <c r="P91" s="212"/>
      <c r="Q91" s="212"/>
      <c r="R91" s="212"/>
      <c r="S91" s="788"/>
      <c r="T91" s="197"/>
      <c r="U91" s="683"/>
      <c r="V91" s="682"/>
      <c r="W91" s="212"/>
      <c r="X91" s="212"/>
      <c r="Y91" s="212"/>
      <c r="Z91" s="212"/>
      <c r="AA91" s="212"/>
      <c r="AB91" s="212">
        <v>0</v>
      </c>
      <c r="AC91" s="212"/>
      <c r="AD91" s="212"/>
      <c r="AE91" s="173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>
        <v>1</v>
      </c>
      <c r="AU91" s="194"/>
      <c r="AV91" s="194"/>
      <c r="AW91" s="186"/>
      <c r="AX91" s="825"/>
      <c r="AY91" s="825"/>
      <c r="AZ91" s="825"/>
      <c r="BA91" s="825"/>
      <c r="BB91" s="825"/>
      <c r="BC91" s="825"/>
      <c r="BD91" s="825"/>
      <c r="BE91" s="825"/>
      <c r="BF91" s="825"/>
      <c r="BG91" s="825"/>
      <c r="BH91" s="825"/>
      <c r="BI91" s="825"/>
      <c r="BJ91" s="825"/>
      <c r="BK91" s="825"/>
      <c r="BL91" s="825"/>
      <c r="BM91" s="825"/>
      <c r="BN91" s="825"/>
      <c r="BP91" s="191"/>
    </row>
    <row r="92" spans="1:66" s="86" customFormat="1" ht="11.25" customHeight="1">
      <c r="A92" s="482"/>
      <c r="B92" s="461" t="s">
        <v>846</v>
      </c>
      <c r="C92" s="462"/>
      <c r="D92" s="647"/>
      <c r="E92" s="196" t="s">
        <v>456</v>
      </c>
      <c r="F92" s="233">
        <f t="shared" si="29"/>
        <v>0</v>
      </c>
      <c r="G92" s="194">
        <f t="shared" si="30"/>
        <v>1</v>
      </c>
      <c r="H92" s="194">
        <f t="shared" si="31"/>
        <v>0</v>
      </c>
      <c r="I92" s="194">
        <f t="shared" si="32"/>
        <v>0</v>
      </c>
      <c r="J92" s="198">
        <f t="shared" si="33"/>
        <v>0</v>
      </c>
      <c r="K92" s="194">
        <f t="shared" si="34"/>
        <v>0</v>
      </c>
      <c r="L92" s="185"/>
      <c r="M92" s="185"/>
      <c r="N92" s="212"/>
      <c r="O92" s="212"/>
      <c r="P92" s="212"/>
      <c r="Q92" s="212"/>
      <c r="R92" s="212"/>
      <c r="S92" s="788"/>
      <c r="T92" s="197"/>
      <c r="U92" s="683"/>
      <c r="V92" s="682"/>
      <c r="W92" s="212"/>
      <c r="X92" s="212"/>
      <c r="Y92" s="212"/>
      <c r="Z92" s="212"/>
      <c r="AA92" s="212"/>
      <c r="AB92" s="212"/>
      <c r="AC92" s="212"/>
      <c r="AD92" s="212">
        <v>0</v>
      </c>
      <c r="AE92" s="173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</row>
    <row r="93" spans="1:66" s="86" customFormat="1" ht="11.25" customHeight="1">
      <c r="A93" s="482"/>
      <c r="B93" s="404" t="s">
        <v>493</v>
      </c>
      <c r="C93" s="404" t="s">
        <v>25</v>
      </c>
      <c r="D93" s="646"/>
      <c r="E93" s="196" t="s">
        <v>456</v>
      </c>
      <c r="F93" s="233">
        <f t="shared" si="29"/>
        <v>4.090909090909091</v>
      </c>
      <c r="G93" s="196">
        <f t="shared" si="30"/>
        <v>11</v>
      </c>
      <c r="H93" s="196">
        <f t="shared" si="31"/>
        <v>45</v>
      </c>
      <c r="I93" s="196">
        <f t="shared" si="32"/>
        <v>0</v>
      </c>
      <c r="J93" s="200">
        <f t="shared" si="33"/>
        <v>45</v>
      </c>
      <c r="K93" s="196">
        <f t="shared" si="34"/>
        <v>0</v>
      </c>
      <c r="L93" s="201"/>
      <c r="M93" s="201"/>
      <c r="N93" s="197">
        <v>3</v>
      </c>
      <c r="O93" s="197"/>
      <c r="P93" s="197">
        <v>5</v>
      </c>
      <c r="Q93" s="197">
        <v>5</v>
      </c>
      <c r="R93" s="197">
        <v>4</v>
      </c>
      <c r="S93" s="789">
        <v>0</v>
      </c>
      <c r="T93" s="197"/>
      <c r="U93" s="683"/>
      <c r="V93" s="683"/>
      <c r="W93" s="197">
        <v>6</v>
      </c>
      <c r="X93" s="197"/>
      <c r="Y93" s="197">
        <v>3</v>
      </c>
      <c r="Z93" s="197">
        <v>0</v>
      </c>
      <c r="AA93" s="197">
        <v>2</v>
      </c>
      <c r="AB93" s="197">
        <v>11</v>
      </c>
      <c r="AC93" s="197"/>
      <c r="AD93" s="197">
        <v>6</v>
      </c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59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</row>
    <row r="94" spans="1:66" s="86" customFormat="1" ht="11.25" customHeight="1">
      <c r="A94" s="482"/>
      <c r="B94" s="404" t="s">
        <v>455</v>
      </c>
      <c r="C94" s="404" t="s">
        <v>33</v>
      </c>
      <c r="D94" s="646"/>
      <c r="E94" s="196" t="s">
        <v>456</v>
      </c>
      <c r="F94" s="233" t="e">
        <f t="shared" si="29"/>
        <v>#DIV/0!</v>
      </c>
      <c r="G94" s="196">
        <f t="shared" si="30"/>
        <v>0</v>
      </c>
      <c r="H94" s="196">
        <f t="shared" si="31"/>
        <v>0</v>
      </c>
      <c r="I94" s="196">
        <f t="shared" si="32"/>
        <v>0</v>
      </c>
      <c r="J94" s="200">
        <f t="shared" si="33"/>
        <v>0</v>
      </c>
      <c r="K94" s="196">
        <f t="shared" si="34"/>
        <v>0</v>
      </c>
      <c r="L94" s="201"/>
      <c r="M94" s="201"/>
      <c r="N94" s="196"/>
      <c r="O94" s="196"/>
      <c r="P94" s="196"/>
      <c r="Q94" s="196"/>
      <c r="R94" s="196"/>
      <c r="S94" s="790"/>
      <c r="T94" s="196"/>
      <c r="U94" s="684"/>
      <c r="V94" s="684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59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</row>
    <row r="95" spans="1:66" s="86" customFormat="1" ht="11.25" customHeight="1">
      <c r="A95" s="482"/>
      <c r="B95" s="404" t="s">
        <v>708</v>
      </c>
      <c r="C95" s="404" t="s">
        <v>26</v>
      </c>
      <c r="D95" s="646"/>
      <c r="E95" s="196" t="s">
        <v>456</v>
      </c>
      <c r="F95" s="233">
        <f t="shared" si="29"/>
        <v>9.5</v>
      </c>
      <c r="G95" s="196">
        <f t="shared" si="30"/>
        <v>6</v>
      </c>
      <c r="H95" s="196">
        <f t="shared" si="31"/>
        <v>57</v>
      </c>
      <c r="I95" s="196">
        <f t="shared" si="32"/>
        <v>0</v>
      </c>
      <c r="J95" s="200">
        <f t="shared" si="33"/>
        <v>57</v>
      </c>
      <c r="K95" s="196">
        <f t="shared" si="34"/>
        <v>0</v>
      </c>
      <c r="L95" s="201"/>
      <c r="M95" s="201"/>
      <c r="N95" s="196"/>
      <c r="O95" s="196">
        <v>4</v>
      </c>
      <c r="P95" s="196"/>
      <c r="Q95" s="196"/>
      <c r="R95" s="196"/>
      <c r="S95" s="790"/>
      <c r="T95" s="196">
        <v>7</v>
      </c>
      <c r="U95" s="684">
        <v>12</v>
      </c>
      <c r="V95" s="684">
        <v>12</v>
      </c>
      <c r="W95" s="196"/>
      <c r="X95" s="196">
        <v>9</v>
      </c>
      <c r="Y95" s="196"/>
      <c r="Z95" s="196"/>
      <c r="AA95" s="196"/>
      <c r="AB95" s="196"/>
      <c r="AC95" s="196">
        <v>13</v>
      </c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59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</row>
    <row r="96" spans="1:67" s="455" customFormat="1" ht="11.25" customHeight="1">
      <c r="A96" s="174" t="s">
        <v>412</v>
      </c>
      <c r="B96" s="175" t="s">
        <v>64</v>
      </c>
      <c r="C96" s="175" t="s">
        <v>65</v>
      </c>
      <c r="D96" s="176" t="s">
        <v>444</v>
      </c>
      <c r="E96" s="177" t="s">
        <v>445</v>
      </c>
      <c r="F96" s="232" t="s">
        <v>485</v>
      </c>
      <c r="G96" s="177" t="s">
        <v>446</v>
      </c>
      <c r="H96" s="177" t="s">
        <v>447</v>
      </c>
      <c r="I96" s="177" t="s">
        <v>448</v>
      </c>
      <c r="J96" s="177" t="s">
        <v>449</v>
      </c>
      <c r="K96" s="177" t="s">
        <v>450</v>
      </c>
      <c r="L96" s="178"/>
      <c r="M96" s="178"/>
      <c r="N96" s="177">
        <v>1</v>
      </c>
      <c r="O96" s="177">
        <v>2</v>
      </c>
      <c r="P96" s="177">
        <v>3</v>
      </c>
      <c r="Q96" s="177">
        <v>4</v>
      </c>
      <c r="R96" s="177">
        <v>5</v>
      </c>
      <c r="S96" s="786">
        <v>6</v>
      </c>
      <c r="T96" s="791">
        <v>7</v>
      </c>
      <c r="U96" s="792">
        <v>8</v>
      </c>
      <c r="V96" s="680">
        <v>9</v>
      </c>
      <c r="W96" s="179">
        <v>10</v>
      </c>
      <c r="X96" s="179">
        <v>11</v>
      </c>
      <c r="Y96" s="179">
        <v>12</v>
      </c>
      <c r="Z96" s="179">
        <v>13</v>
      </c>
      <c r="AA96" s="179">
        <v>14</v>
      </c>
      <c r="AB96" s="179">
        <v>15</v>
      </c>
      <c r="AC96" s="179">
        <v>16</v>
      </c>
      <c r="AD96" s="179">
        <v>17</v>
      </c>
      <c r="AE96" s="157"/>
      <c r="AF96" s="177">
        <v>1</v>
      </c>
      <c r="AG96" s="177">
        <v>2</v>
      </c>
      <c r="AH96" s="177">
        <v>3</v>
      </c>
      <c r="AI96" s="177">
        <v>4</v>
      </c>
      <c r="AJ96" s="177">
        <v>5</v>
      </c>
      <c r="AK96" s="177">
        <v>6</v>
      </c>
      <c r="AL96" s="177">
        <v>7</v>
      </c>
      <c r="AM96" s="177">
        <v>8</v>
      </c>
      <c r="AN96" s="177">
        <v>9</v>
      </c>
      <c r="AO96" s="179">
        <v>10</v>
      </c>
      <c r="AP96" s="179">
        <v>11</v>
      </c>
      <c r="AQ96" s="179">
        <v>12</v>
      </c>
      <c r="AR96" s="179">
        <v>13</v>
      </c>
      <c r="AS96" s="179">
        <v>14</v>
      </c>
      <c r="AT96" s="179">
        <v>15</v>
      </c>
      <c r="AU96" s="179">
        <v>16</v>
      </c>
      <c r="AV96" s="179">
        <v>17</v>
      </c>
      <c r="AW96" s="86"/>
      <c r="AX96" s="177">
        <v>1</v>
      </c>
      <c r="AY96" s="177">
        <v>2</v>
      </c>
      <c r="AZ96" s="177">
        <v>3</v>
      </c>
      <c r="BA96" s="177">
        <v>4</v>
      </c>
      <c r="BB96" s="177">
        <v>5</v>
      </c>
      <c r="BC96" s="177">
        <v>6</v>
      </c>
      <c r="BD96" s="177">
        <v>7</v>
      </c>
      <c r="BE96" s="177">
        <v>8</v>
      </c>
      <c r="BF96" s="177">
        <v>9</v>
      </c>
      <c r="BG96" s="177">
        <v>10</v>
      </c>
      <c r="BH96" s="177">
        <v>11</v>
      </c>
      <c r="BI96" s="177">
        <v>12</v>
      </c>
      <c r="BJ96" s="177">
        <v>13</v>
      </c>
      <c r="BK96" s="177">
        <v>14</v>
      </c>
      <c r="BL96" s="177">
        <v>15</v>
      </c>
      <c r="BM96" s="177">
        <v>16</v>
      </c>
      <c r="BN96" s="177">
        <v>17</v>
      </c>
      <c r="BO96" s="86"/>
    </row>
    <row r="97" spans="1:66" s="86" customFormat="1" ht="11.25" customHeight="1">
      <c r="A97" s="577">
        <v>7</v>
      </c>
      <c r="B97" s="578" t="s">
        <v>328</v>
      </c>
      <c r="C97" s="579" t="s">
        <v>26</v>
      </c>
      <c r="D97" s="580">
        <v>870707</v>
      </c>
      <c r="E97" s="182" t="s">
        <v>326</v>
      </c>
      <c r="F97" s="233">
        <f aca="true" t="shared" si="35" ref="F97:F107">J97/G97</f>
        <v>3.6470588235294117</v>
      </c>
      <c r="G97" s="182">
        <f aca="true" t="shared" si="36" ref="G97:G112">COUNT(N97:AD97)</f>
        <v>17</v>
      </c>
      <c r="H97" s="182">
        <f aca="true" t="shared" si="37" ref="H97:H112">SUM(N97:AD97)</f>
        <v>35</v>
      </c>
      <c r="I97" s="182">
        <f aca="true" t="shared" si="38" ref="I97:I112">SUM(AF97:AV97)</f>
        <v>27</v>
      </c>
      <c r="J97" s="183">
        <f aca="true" t="shared" si="39" ref="J97:J107">SUM(H97:I97)</f>
        <v>62</v>
      </c>
      <c r="K97" s="182">
        <f aca="true" t="shared" si="40" ref="K97:K107">SUM(AX97:BN97)</f>
        <v>0</v>
      </c>
      <c r="L97" s="157"/>
      <c r="M97" s="157"/>
      <c r="N97" s="184">
        <v>1</v>
      </c>
      <c r="O97" s="184">
        <v>1</v>
      </c>
      <c r="P97" s="184">
        <v>0</v>
      </c>
      <c r="Q97" s="184">
        <v>5</v>
      </c>
      <c r="R97" s="184">
        <v>5</v>
      </c>
      <c r="S97" s="787">
        <v>0</v>
      </c>
      <c r="T97" s="197">
        <v>1</v>
      </c>
      <c r="U97" s="683">
        <v>2</v>
      </c>
      <c r="V97" s="681">
        <v>2</v>
      </c>
      <c r="W97" s="184">
        <v>2</v>
      </c>
      <c r="X97" s="184">
        <v>1</v>
      </c>
      <c r="Y97" s="184">
        <v>4</v>
      </c>
      <c r="Z97" s="184">
        <v>2</v>
      </c>
      <c r="AA97" s="184">
        <v>0</v>
      </c>
      <c r="AB97" s="184">
        <v>0</v>
      </c>
      <c r="AC97" s="184">
        <v>3</v>
      </c>
      <c r="AD97" s="184">
        <v>6</v>
      </c>
      <c r="AE97" s="173"/>
      <c r="AF97" s="182">
        <v>1</v>
      </c>
      <c r="AG97" s="182">
        <v>2</v>
      </c>
      <c r="AH97" s="182">
        <v>1</v>
      </c>
      <c r="AI97" s="182">
        <v>3</v>
      </c>
      <c r="AJ97" s="182">
        <v>4</v>
      </c>
      <c r="AK97" s="182">
        <v>2</v>
      </c>
      <c r="AL97" s="182">
        <v>1</v>
      </c>
      <c r="AM97" s="182">
        <v>2</v>
      </c>
      <c r="AN97" s="182">
        <v>4</v>
      </c>
      <c r="AO97" s="182">
        <v>0</v>
      </c>
      <c r="AP97" s="182">
        <v>0</v>
      </c>
      <c r="AQ97" s="182">
        <v>2</v>
      </c>
      <c r="AR97" s="182">
        <v>2</v>
      </c>
      <c r="AS97" s="182">
        <v>1</v>
      </c>
      <c r="AT97" s="182">
        <v>2</v>
      </c>
      <c r="AU97" s="182">
        <v>0</v>
      </c>
      <c r="AV97" s="182">
        <v>0</v>
      </c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</row>
    <row r="98" spans="1:68" s="86" customFormat="1" ht="11.25" customHeight="1">
      <c r="A98" s="577">
        <v>11</v>
      </c>
      <c r="B98" s="578" t="s">
        <v>128</v>
      </c>
      <c r="C98" s="579" t="s">
        <v>50</v>
      </c>
      <c r="D98" s="580">
        <v>930715</v>
      </c>
      <c r="E98" s="182" t="s">
        <v>326</v>
      </c>
      <c r="F98" s="233">
        <f t="shared" si="35"/>
        <v>1</v>
      </c>
      <c r="G98" s="182">
        <f t="shared" si="36"/>
        <v>15</v>
      </c>
      <c r="H98" s="182">
        <f t="shared" si="37"/>
        <v>5</v>
      </c>
      <c r="I98" s="182">
        <f t="shared" si="38"/>
        <v>10</v>
      </c>
      <c r="J98" s="183">
        <f t="shared" si="39"/>
        <v>15</v>
      </c>
      <c r="K98" s="182">
        <f t="shared" si="40"/>
        <v>0</v>
      </c>
      <c r="L98" s="185"/>
      <c r="M98" s="185"/>
      <c r="N98" s="184">
        <v>0</v>
      </c>
      <c r="O98" s="184">
        <v>0</v>
      </c>
      <c r="P98" s="184"/>
      <c r="Q98" s="184">
        <v>0</v>
      </c>
      <c r="R98" s="184">
        <v>0</v>
      </c>
      <c r="S98" s="787">
        <v>0</v>
      </c>
      <c r="T98" s="197">
        <v>1</v>
      </c>
      <c r="U98" s="683"/>
      <c r="V98" s="681">
        <v>0</v>
      </c>
      <c r="W98" s="184">
        <v>2</v>
      </c>
      <c r="X98" s="184">
        <v>0</v>
      </c>
      <c r="Y98" s="184">
        <v>1</v>
      </c>
      <c r="Z98" s="184">
        <v>0</v>
      </c>
      <c r="AA98" s="184">
        <v>0</v>
      </c>
      <c r="AB98" s="184">
        <v>1</v>
      </c>
      <c r="AC98" s="184">
        <v>0</v>
      </c>
      <c r="AD98" s="184">
        <v>0</v>
      </c>
      <c r="AE98" s="173"/>
      <c r="AF98" s="182">
        <v>0</v>
      </c>
      <c r="AG98" s="182">
        <v>0</v>
      </c>
      <c r="AH98" s="182"/>
      <c r="AI98" s="182">
        <v>1</v>
      </c>
      <c r="AJ98" s="182">
        <v>3</v>
      </c>
      <c r="AK98" s="182">
        <v>0</v>
      </c>
      <c r="AL98" s="182">
        <v>0</v>
      </c>
      <c r="AM98" s="182"/>
      <c r="AN98" s="182">
        <v>1</v>
      </c>
      <c r="AO98" s="182">
        <v>0</v>
      </c>
      <c r="AP98" s="182">
        <v>0</v>
      </c>
      <c r="AQ98" s="182">
        <v>1</v>
      </c>
      <c r="AR98" s="182">
        <v>1</v>
      </c>
      <c r="AS98" s="182">
        <v>0</v>
      </c>
      <c r="AT98" s="182">
        <v>0</v>
      </c>
      <c r="AU98" s="182">
        <v>2</v>
      </c>
      <c r="AV98" s="182">
        <v>1</v>
      </c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P98" s="186"/>
    </row>
    <row r="99" spans="1:68" s="186" customFormat="1" ht="11.25" customHeight="1">
      <c r="A99" s="577">
        <v>21</v>
      </c>
      <c r="B99" s="578" t="s">
        <v>330</v>
      </c>
      <c r="C99" s="579" t="s">
        <v>109</v>
      </c>
      <c r="D99" s="580">
        <v>881022</v>
      </c>
      <c r="E99" s="182" t="s">
        <v>326</v>
      </c>
      <c r="F99" s="233">
        <f t="shared" si="35"/>
        <v>2.111111111111111</v>
      </c>
      <c r="G99" s="182">
        <f t="shared" si="36"/>
        <v>9</v>
      </c>
      <c r="H99" s="182">
        <f t="shared" si="37"/>
        <v>14</v>
      </c>
      <c r="I99" s="182">
        <f t="shared" si="38"/>
        <v>5</v>
      </c>
      <c r="J99" s="183">
        <f t="shared" si="39"/>
        <v>19</v>
      </c>
      <c r="K99" s="182">
        <f t="shared" si="40"/>
        <v>0</v>
      </c>
      <c r="L99" s="157"/>
      <c r="M99" s="157"/>
      <c r="N99" s="184">
        <v>0</v>
      </c>
      <c r="O99" s="184">
        <v>3</v>
      </c>
      <c r="P99" s="184"/>
      <c r="Q99" s="184">
        <v>2</v>
      </c>
      <c r="R99" s="184">
        <v>3</v>
      </c>
      <c r="S99" s="787"/>
      <c r="T99" s="197">
        <v>0</v>
      </c>
      <c r="U99" s="683"/>
      <c r="V99" s="681">
        <v>3</v>
      </c>
      <c r="W99" s="184">
        <v>0</v>
      </c>
      <c r="X99" s="184">
        <v>1</v>
      </c>
      <c r="Y99" s="184"/>
      <c r="Z99" s="184"/>
      <c r="AA99" s="184"/>
      <c r="AB99" s="184"/>
      <c r="AC99" s="184"/>
      <c r="AD99" s="184">
        <v>2</v>
      </c>
      <c r="AE99" s="173"/>
      <c r="AF99" s="182">
        <v>0</v>
      </c>
      <c r="AG99" s="182">
        <v>2</v>
      </c>
      <c r="AH99" s="182"/>
      <c r="AI99" s="182">
        <v>2</v>
      </c>
      <c r="AJ99" s="182">
        <v>0</v>
      </c>
      <c r="AK99" s="182"/>
      <c r="AL99" s="182">
        <v>0</v>
      </c>
      <c r="AM99" s="182"/>
      <c r="AN99" s="182">
        <v>0</v>
      </c>
      <c r="AO99" s="182">
        <v>0</v>
      </c>
      <c r="AP99" s="182">
        <v>1</v>
      </c>
      <c r="AQ99" s="182"/>
      <c r="AR99" s="182"/>
      <c r="AS99" s="182"/>
      <c r="AT99" s="182"/>
      <c r="AU99" s="182"/>
      <c r="AV99" s="182">
        <v>0</v>
      </c>
      <c r="AW99" s="86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86"/>
      <c r="BP99" s="86"/>
    </row>
    <row r="100" spans="1:67" s="86" customFormat="1" ht="11.25" customHeight="1">
      <c r="A100" s="577">
        <v>22</v>
      </c>
      <c r="B100" s="578" t="s">
        <v>237</v>
      </c>
      <c r="C100" s="579" t="s">
        <v>109</v>
      </c>
      <c r="D100" s="580">
        <v>921016</v>
      </c>
      <c r="E100" s="182" t="s">
        <v>326</v>
      </c>
      <c r="F100" s="233">
        <f t="shared" si="35"/>
        <v>0.375</v>
      </c>
      <c r="G100" s="182">
        <f t="shared" si="36"/>
        <v>16</v>
      </c>
      <c r="H100" s="182">
        <f t="shared" si="37"/>
        <v>1</v>
      </c>
      <c r="I100" s="182">
        <f t="shared" si="38"/>
        <v>5</v>
      </c>
      <c r="J100" s="183">
        <f t="shared" si="39"/>
        <v>6</v>
      </c>
      <c r="K100" s="182">
        <f t="shared" si="40"/>
        <v>0</v>
      </c>
      <c r="L100" s="157"/>
      <c r="M100" s="157"/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787">
        <v>0</v>
      </c>
      <c r="T100" s="197">
        <v>0</v>
      </c>
      <c r="U100" s="683">
        <v>0</v>
      </c>
      <c r="V100" s="681">
        <v>0</v>
      </c>
      <c r="W100" s="184">
        <v>0</v>
      </c>
      <c r="X100" s="184">
        <v>0</v>
      </c>
      <c r="Y100" s="184">
        <v>0</v>
      </c>
      <c r="Z100" s="184">
        <v>1</v>
      </c>
      <c r="AA100" s="184">
        <v>0</v>
      </c>
      <c r="AB100" s="184"/>
      <c r="AC100" s="184">
        <v>0</v>
      </c>
      <c r="AD100" s="184">
        <v>0</v>
      </c>
      <c r="AE100" s="173"/>
      <c r="AF100" s="182">
        <v>0</v>
      </c>
      <c r="AG100" s="182">
        <v>1</v>
      </c>
      <c r="AH100" s="182">
        <v>0</v>
      </c>
      <c r="AI100" s="182">
        <v>1</v>
      </c>
      <c r="AJ100" s="182">
        <v>0</v>
      </c>
      <c r="AK100" s="182">
        <v>0</v>
      </c>
      <c r="AL100" s="182">
        <v>0</v>
      </c>
      <c r="AM100" s="182">
        <v>0</v>
      </c>
      <c r="AN100" s="182">
        <v>2</v>
      </c>
      <c r="AO100" s="182">
        <v>1</v>
      </c>
      <c r="AP100" s="182">
        <v>0</v>
      </c>
      <c r="AQ100" s="182">
        <v>0</v>
      </c>
      <c r="AR100" s="182">
        <v>0</v>
      </c>
      <c r="AS100" s="182">
        <v>0</v>
      </c>
      <c r="AT100" s="182"/>
      <c r="AU100" s="182">
        <v>0</v>
      </c>
      <c r="AV100" s="182">
        <v>0</v>
      </c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186"/>
    </row>
    <row r="101" spans="1:66" s="86" customFormat="1" ht="11.25" customHeight="1">
      <c r="A101" s="577">
        <v>25</v>
      </c>
      <c r="B101" s="578" t="s">
        <v>348</v>
      </c>
      <c r="C101" s="579" t="s">
        <v>50</v>
      </c>
      <c r="D101" s="580">
        <v>840316</v>
      </c>
      <c r="E101" s="182" t="s">
        <v>326</v>
      </c>
      <c r="F101" s="233">
        <f t="shared" si="35"/>
        <v>0.7</v>
      </c>
      <c r="G101" s="182">
        <f t="shared" si="36"/>
        <v>10</v>
      </c>
      <c r="H101" s="182">
        <f t="shared" si="37"/>
        <v>7</v>
      </c>
      <c r="I101" s="182">
        <f t="shared" si="38"/>
        <v>0</v>
      </c>
      <c r="J101" s="183">
        <f t="shared" si="39"/>
        <v>7</v>
      </c>
      <c r="K101" s="182">
        <f t="shared" si="40"/>
        <v>0</v>
      </c>
      <c r="L101" s="187"/>
      <c r="M101" s="187"/>
      <c r="N101" s="184"/>
      <c r="O101" s="184">
        <v>0</v>
      </c>
      <c r="P101" s="184">
        <v>1</v>
      </c>
      <c r="Q101" s="184">
        <v>2</v>
      </c>
      <c r="R101" s="184"/>
      <c r="S101" s="787">
        <v>0</v>
      </c>
      <c r="T101" s="197"/>
      <c r="U101" s="683">
        <v>0</v>
      </c>
      <c r="V101" s="681"/>
      <c r="W101" s="184">
        <v>0</v>
      </c>
      <c r="X101" s="184">
        <v>1</v>
      </c>
      <c r="Y101" s="184"/>
      <c r="Z101" s="184">
        <v>0</v>
      </c>
      <c r="AA101" s="184">
        <v>1</v>
      </c>
      <c r="AB101" s="184">
        <v>2</v>
      </c>
      <c r="AC101" s="184"/>
      <c r="AD101" s="184"/>
      <c r="AE101" s="173"/>
      <c r="AF101" s="182"/>
      <c r="AG101" s="182">
        <v>0</v>
      </c>
      <c r="AH101" s="182">
        <v>0</v>
      </c>
      <c r="AI101" s="182">
        <v>0</v>
      </c>
      <c r="AJ101" s="182"/>
      <c r="AK101" s="182">
        <v>0</v>
      </c>
      <c r="AL101" s="182"/>
      <c r="AM101" s="182">
        <v>0</v>
      </c>
      <c r="AN101" s="182"/>
      <c r="AO101" s="182">
        <v>0</v>
      </c>
      <c r="AP101" s="182">
        <v>0</v>
      </c>
      <c r="AQ101" s="182"/>
      <c r="AR101" s="182">
        <v>0</v>
      </c>
      <c r="AS101" s="182">
        <v>0</v>
      </c>
      <c r="AT101" s="182">
        <v>0</v>
      </c>
      <c r="AU101" s="182"/>
      <c r="AV101" s="182"/>
      <c r="AW101" s="186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</row>
    <row r="102" spans="1:66" s="86" customFormat="1" ht="11.25" customHeight="1">
      <c r="A102" s="577">
        <v>27</v>
      </c>
      <c r="B102" s="578" t="s">
        <v>364</v>
      </c>
      <c r="C102" s="579" t="s">
        <v>224</v>
      </c>
      <c r="D102" s="580">
        <v>860603</v>
      </c>
      <c r="E102" s="182" t="s">
        <v>326</v>
      </c>
      <c r="F102" s="233">
        <f t="shared" si="35"/>
        <v>1.2857142857142858</v>
      </c>
      <c r="G102" s="182">
        <f t="shared" si="36"/>
        <v>14</v>
      </c>
      <c r="H102" s="182">
        <f t="shared" si="37"/>
        <v>4</v>
      </c>
      <c r="I102" s="182">
        <f t="shared" si="38"/>
        <v>14</v>
      </c>
      <c r="J102" s="183">
        <f t="shared" si="39"/>
        <v>18</v>
      </c>
      <c r="K102" s="182">
        <f t="shared" si="40"/>
        <v>0</v>
      </c>
      <c r="L102" s="157"/>
      <c r="M102" s="157"/>
      <c r="N102" s="184">
        <v>1</v>
      </c>
      <c r="O102" s="184"/>
      <c r="P102" s="184"/>
      <c r="Q102" s="184">
        <v>0</v>
      </c>
      <c r="R102" s="184">
        <v>1</v>
      </c>
      <c r="S102" s="787">
        <v>1</v>
      </c>
      <c r="T102" s="197">
        <v>0</v>
      </c>
      <c r="U102" s="683">
        <v>0</v>
      </c>
      <c r="V102" s="681">
        <v>0</v>
      </c>
      <c r="W102" s="184">
        <v>0</v>
      </c>
      <c r="X102" s="184"/>
      <c r="Y102" s="184">
        <v>0</v>
      </c>
      <c r="Z102" s="184">
        <v>0</v>
      </c>
      <c r="AA102" s="184">
        <v>0</v>
      </c>
      <c r="AB102" s="184">
        <v>0</v>
      </c>
      <c r="AC102" s="184">
        <v>1</v>
      </c>
      <c r="AD102" s="184">
        <v>0</v>
      </c>
      <c r="AE102" s="173"/>
      <c r="AF102" s="182">
        <v>1</v>
      </c>
      <c r="AG102" s="182"/>
      <c r="AH102" s="182"/>
      <c r="AI102" s="182">
        <v>2</v>
      </c>
      <c r="AJ102" s="182">
        <v>3</v>
      </c>
      <c r="AK102" s="182">
        <v>2</v>
      </c>
      <c r="AL102" s="182">
        <v>1</v>
      </c>
      <c r="AM102" s="182">
        <v>0</v>
      </c>
      <c r="AN102" s="182">
        <v>0</v>
      </c>
      <c r="AO102" s="182">
        <v>1</v>
      </c>
      <c r="AP102" s="182"/>
      <c r="AQ102" s="182">
        <v>0</v>
      </c>
      <c r="AR102" s="182">
        <v>0</v>
      </c>
      <c r="AS102" s="182">
        <v>0</v>
      </c>
      <c r="AT102" s="182">
        <v>2</v>
      </c>
      <c r="AU102" s="182">
        <v>0</v>
      </c>
      <c r="AV102" s="182">
        <v>2</v>
      </c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</row>
    <row r="103" spans="1:66" s="86" customFormat="1" ht="11.25" customHeight="1">
      <c r="A103" s="577">
        <v>60</v>
      </c>
      <c r="B103" s="578" t="s">
        <v>153</v>
      </c>
      <c r="C103" s="579" t="s">
        <v>34</v>
      </c>
      <c r="D103" s="580">
        <v>790718</v>
      </c>
      <c r="E103" s="182" t="s">
        <v>326</v>
      </c>
      <c r="F103" s="233">
        <f t="shared" si="35"/>
        <v>1.6153846153846154</v>
      </c>
      <c r="G103" s="182">
        <f t="shared" si="36"/>
        <v>13</v>
      </c>
      <c r="H103" s="182">
        <f t="shared" si="37"/>
        <v>15</v>
      </c>
      <c r="I103" s="182">
        <f t="shared" si="38"/>
        <v>6</v>
      </c>
      <c r="J103" s="183">
        <f t="shared" si="39"/>
        <v>21</v>
      </c>
      <c r="K103" s="182">
        <f t="shared" si="40"/>
        <v>0</v>
      </c>
      <c r="L103" s="157"/>
      <c r="M103" s="157"/>
      <c r="N103" s="184">
        <v>0</v>
      </c>
      <c r="O103" s="184"/>
      <c r="P103" s="184">
        <v>0</v>
      </c>
      <c r="Q103" s="184">
        <v>1</v>
      </c>
      <c r="R103" s="184">
        <v>1</v>
      </c>
      <c r="S103" s="787">
        <v>4</v>
      </c>
      <c r="T103" s="197">
        <v>3</v>
      </c>
      <c r="U103" s="683">
        <v>1</v>
      </c>
      <c r="V103" s="681">
        <v>3</v>
      </c>
      <c r="W103" s="184">
        <v>0</v>
      </c>
      <c r="X103" s="184"/>
      <c r="Y103" s="184"/>
      <c r="Z103" s="184">
        <v>1</v>
      </c>
      <c r="AA103" s="184">
        <v>1</v>
      </c>
      <c r="AB103" s="184"/>
      <c r="AC103" s="184">
        <v>0</v>
      </c>
      <c r="AD103" s="184">
        <v>0</v>
      </c>
      <c r="AE103" s="173"/>
      <c r="AF103" s="182">
        <v>0</v>
      </c>
      <c r="AG103" s="182"/>
      <c r="AH103" s="182">
        <v>0</v>
      </c>
      <c r="AI103" s="182">
        <v>0</v>
      </c>
      <c r="AJ103" s="182">
        <v>1</v>
      </c>
      <c r="AK103" s="182">
        <v>0</v>
      </c>
      <c r="AL103" s="182">
        <v>0</v>
      </c>
      <c r="AM103" s="182">
        <v>0</v>
      </c>
      <c r="AN103" s="182">
        <v>1</v>
      </c>
      <c r="AO103" s="182">
        <v>0</v>
      </c>
      <c r="AP103" s="182"/>
      <c r="AQ103" s="182"/>
      <c r="AR103" s="182">
        <v>0</v>
      </c>
      <c r="AS103" s="182">
        <v>2</v>
      </c>
      <c r="AT103" s="182"/>
      <c r="AU103" s="182">
        <v>1</v>
      </c>
      <c r="AV103" s="182">
        <v>1</v>
      </c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</row>
    <row r="104" spans="1:66" s="86" customFormat="1" ht="11.25" customHeight="1">
      <c r="A104" s="577">
        <v>73</v>
      </c>
      <c r="B104" s="578" t="s">
        <v>519</v>
      </c>
      <c r="C104" s="579" t="s">
        <v>133</v>
      </c>
      <c r="D104" s="580">
        <v>911027</v>
      </c>
      <c r="E104" s="182" t="s">
        <v>326</v>
      </c>
      <c r="F104" s="233">
        <f t="shared" si="35"/>
        <v>0.3333333333333333</v>
      </c>
      <c r="G104" s="182">
        <f t="shared" si="36"/>
        <v>6</v>
      </c>
      <c r="H104" s="182">
        <f t="shared" si="37"/>
        <v>1</v>
      </c>
      <c r="I104" s="182">
        <f t="shared" si="38"/>
        <v>1</v>
      </c>
      <c r="J104" s="183">
        <f t="shared" si="39"/>
        <v>2</v>
      </c>
      <c r="K104" s="182">
        <f t="shared" si="40"/>
        <v>0</v>
      </c>
      <c r="L104" s="157"/>
      <c r="M104" s="157"/>
      <c r="N104" s="184">
        <v>0</v>
      </c>
      <c r="O104" s="184">
        <v>1</v>
      </c>
      <c r="P104" s="184">
        <v>0</v>
      </c>
      <c r="Q104" s="184"/>
      <c r="R104" s="184"/>
      <c r="S104" s="787">
        <v>0</v>
      </c>
      <c r="T104" s="197">
        <v>0</v>
      </c>
      <c r="U104" s="683">
        <v>0</v>
      </c>
      <c r="V104" s="681"/>
      <c r="W104" s="184"/>
      <c r="X104" s="184"/>
      <c r="Y104" s="184"/>
      <c r="Z104" s="184"/>
      <c r="AA104" s="184"/>
      <c r="AB104" s="184"/>
      <c r="AC104" s="184"/>
      <c r="AD104" s="184"/>
      <c r="AE104" s="173"/>
      <c r="AF104" s="182">
        <v>0</v>
      </c>
      <c r="AG104" s="182">
        <v>0</v>
      </c>
      <c r="AH104" s="182">
        <v>0</v>
      </c>
      <c r="AI104" s="182"/>
      <c r="AJ104" s="182"/>
      <c r="AK104" s="182">
        <v>0</v>
      </c>
      <c r="AL104" s="182">
        <v>1</v>
      </c>
      <c r="AM104" s="182">
        <v>0</v>
      </c>
      <c r="AN104" s="182"/>
      <c r="AO104" s="182"/>
      <c r="AP104" s="182"/>
      <c r="AQ104" s="182"/>
      <c r="AR104" s="182"/>
      <c r="AS104" s="182"/>
      <c r="AT104" s="182"/>
      <c r="AU104" s="182"/>
      <c r="AV104" s="182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</row>
    <row r="105" spans="1:66" s="86" customFormat="1" ht="11.25" customHeight="1">
      <c r="A105" s="577">
        <v>88</v>
      </c>
      <c r="B105" s="578" t="s">
        <v>128</v>
      </c>
      <c r="C105" s="579" t="s">
        <v>129</v>
      </c>
      <c r="D105" s="580">
        <v>900903</v>
      </c>
      <c r="E105" s="182" t="s">
        <v>326</v>
      </c>
      <c r="F105" s="233">
        <f t="shared" si="35"/>
        <v>1.0666666666666667</v>
      </c>
      <c r="G105" s="182">
        <f t="shared" si="36"/>
        <v>15</v>
      </c>
      <c r="H105" s="182">
        <f t="shared" si="37"/>
        <v>5</v>
      </c>
      <c r="I105" s="182">
        <f t="shared" si="38"/>
        <v>11</v>
      </c>
      <c r="J105" s="183">
        <f t="shared" si="39"/>
        <v>16</v>
      </c>
      <c r="K105" s="182">
        <f t="shared" si="40"/>
        <v>0</v>
      </c>
      <c r="L105" s="185"/>
      <c r="M105" s="185"/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787">
        <v>1</v>
      </c>
      <c r="T105" s="197">
        <v>1</v>
      </c>
      <c r="U105" s="683">
        <v>0</v>
      </c>
      <c r="V105" s="681">
        <v>0</v>
      </c>
      <c r="W105" s="184">
        <v>1</v>
      </c>
      <c r="X105" s="184">
        <v>0</v>
      </c>
      <c r="Y105" s="184">
        <v>0</v>
      </c>
      <c r="Z105" s="184">
        <v>0</v>
      </c>
      <c r="AA105" s="184"/>
      <c r="AB105" s="184"/>
      <c r="AC105" s="184">
        <v>2</v>
      </c>
      <c r="AD105" s="184">
        <v>0</v>
      </c>
      <c r="AE105" s="173"/>
      <c r="AF105" s="182">
        <v>0</v>
      </c>
      <c r="AG105" s="182">
        <v>0</v>
      </c>
      <c r="AH105" s="182">
        <v>0</v>
      </c>
      <c r="AI105" s="182">
        <v>1</v>
      </c>
      <c r="AJ105" s="182">
        <v>3</v>
      </c>
      <c r="AK105" s="182">
        <v>2</v>
      </c>
      <c r="AL105" s="182">
        <v>0</v>
      </c>
      <c r="AM105" s="182">
        <v>1</v>
      </c>
      <c r="AN105" s="182">
        <v>1</v>
      </c>
      <c r="AO105" s="182">
        <v>0</v>
      </c>
      <c r="AP105" s="182">
        <v>0</v>
      </c>
      <c r="AQ105" s="182">
        <v>1</v>
      </c>
      <c r="AR105" s="182">
        <v>2</v>
      </c>
      <c r="AS105" s="182"/>
      <c r="AT105" s="182"/>
      <c r="AU105" s="182">
        <v>0</v>
      </c>
      <c r="AV105" s="182">
        <v>0</v>
      </c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</row>
    <row r="106" spans="1:66" s="86" customFormat="1" ht="11.25" customHeight="1">
      <c r="A106" s="577">
        <v>91</v>
      </c>
      <c r="B106" s="578" t="s">
        <v>520</v>
      </c>
      <c r="C106" s="579" t="s">
        <v>183</v>
      </c>
      <c r="D106" s="580">
        <v>710301</v>
      </c>
      <c r="E106" s="182" t="s">
        <v>326</v>
      </c>
      <c r="F106" s="233">
        <f t="shared" si="35"/>
        <v>3.7142857142857144</v>
      </c>
      <c r="G106" s="182">
        <f t="shared" si="36"/>
        <v>14</v>
      </c>
      <c r="H106" s="182">
        <f t="shared" si="37"/>
        <v>31</v>
      </c>
      <c r="I106" s="182">
        <f t="shared" si="38"/>
        <v>21</v>
      </c>
      <c r="J106" s="183">
        <f t="shared" si="39"/>
        <v>52</v>
      </c>
      <c r="K106" s="182">
        <f t="shared" si="40"/>
        <v>0</v>
      </c>
      <c r="L106" s="185"/>
      <c r="M106" s="185"/>
      <c r="N106" s="184">
        <v>1</v>
      </c>
      <c r="O106" s="184">
        <v>2</v>
      </c>
      <c r="P106" s="184">
        <v>0</v>
      </c>
      <c r="Q106" s="184">
        <v>3</v>
      </c>
      <c r="R106" s="184">
        <v>4</v>
      </c>
      <c r="S106" s="787"/>
      <c r="T106" s="197">
        <v>1</v>
      </c>
      <c r="U106" s="683">
        <v>3</v>
      </c>
      <c r="V106" s="681">
        <v>4</v>
      </c>
      <c r="W106" s="184">
        <v>2</v>
      </c>
      <c r="X106" s="184">
        <v>1</v>
      </c>
      <c r="Y106" s="184">
        <v>5</v>
      </c>
      <c r="Z106" s="184">
        <v>4</v>
      </c>
      <c r="AA106" s="184"/>
      <c r="AB106" s="184">
        <v>1</v>
      </c>
      <c r="AC106" s="184"/>
      <c r="AD106" s="184">
        <v>0</v>
      </c>
      <c r="AE106" s="173"/>
      <c r="AF106" s="182">
        <v>1</v>
      </c>
      <c r="AG106" s="182">
        <v>0</v>
      </c>
      <c r="AH106" s="182">
        <v>0</v>
      </c>
      <c r="AI106" s="182">
        <v>3</v>
      </c>
      <c r="AJ106" s="182">
        <v>2</v>
      </c>
      <c r="AK106" s="182"/>
      <c r="AL106" s="182">
        <v>1</v>
      </c>
      <c r="AM106" s="182">
        <v>1</v>
      </c>
      <c r="AN106" s="182">
        <v>2</v>
      </c>
      <c r="AO106" s="182">
        <v>2</v>
      </c>
      <c r="AP106" s="182">
        <v>1</v>
      </c>
      <c r="AQ106" s="182">
        <v>3</v>
      </c>
      <c r="AR106" s="182">
        <v>3</v>
      </c>
      <c r="AS106" s="182"/>
      <c r="AT106" s="182">
        <v>0</v>
      </c>
      <c r="AU106" s="182"/>
      <c r="AV106" s="182">
        <v>2</v>
      </c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</row>
    <row r="107" spans="1:66" s="86" customFormat="1" ht="11.25" customHeight="1">
      <c r="A107" s="36">
        <v>9</v>
      </c>
      <c r="B107" s="229" t="s">
        <v>682</v>
      </c>
      <c r="C107" s="473" t="s">
        <v>34</v>
      </c>
      <c r="D107" s="38" t="s">
        <v>683</v>
      </c>
      <c r="E107" s="641" t="s">
        <v>326</v>
      </c>
      <c r="F107" s="233">
        <f t="shared" si="35"/>
        <v>0.8</v>
      </c>
      <c r="G107" s="182">
        <f t="shared" si="36"/>
        <v>5</v>
      </c>
      <c r="H107" s="182">
        <f t="shared" si="37"/>
        <v>0</v>
      </c>
      <c r="I107" s="182">
        <f t="shared" si="38"/>
        <v>4</v>
      </c>
      <c r="J107" s="183">
        <f t="shared" si="39"/>
        <v>4</v>
      </c>
      <c r="K107" s="182">
        <f t="shared" si="40"/>
        <v>0</v>
      </c>
      <c r="L107" s="185"/>
      <c r="M107" s="185"/>
      <c r="N107" s="184"/>
      <c r="O107" s="184">
        <v>0</v>
      </c>
      <c r="P107" s="184"/>
      <c r="Q107" s="184"/>
      <c r="R107" s="184"/>
      <c r="S107" s="787"/>
      <c r="T107" s="197"/>
      <c r="U107" s="683">
        <v>0</v>
      </c>
      <c r="V107" s="681"/>
      <c r="W107" s="184"/>
      <c r="X107" s="184">
        <v>0</v>
      </c>
      <c r="Y107" s="184">
        <v>0</v>
      </c>
      <c r="Z107" s="184"/>
      <c r="AA107" s="184"/>
      <c r="AB107" s="184">
        <v>0</v>
      </c>
      <c r="AC107" s="184"/>
      <c r="AD107" s="184"/>
      <c r="AE107" s="173"/>
      <c r="AF107" s="182"/>
      <c r="AG107" s="182">
        <v>0</v>
      </c>
      <c r="AH107" s="182"/>
      <c r="AI107" s="182"/>
      <c r="AJ107" s="182"/>
      <c r="AK107" s="182"/>
      <c r="AL107" s="182"/>
      <c r="AM107" s="182">
        <v>0</v>
      </c>
      <c r="AN107" s="182"/>
      <c r="AO107" s="182"/>
      <c r="AP107" s="182">
        <v>2</v>
      </c>
      <c r="AQ107" s="182">
        <v>2</v>
      </c>
      <c r="AR107" s="182"/>
      <c r="AS107" s="182"/>
      <c r="AT107" s="182">
        <v>0</v>
      </c>
      <c r="AU107" s="182"/>
      <c r="AV107" s="182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</row>
    <row r="108" spans="1:66" s="86" customFormat="1" ht="11.25" customHeight="1">
      <c r="A108" s="664"/>
      <c r="B108" s="229" t="s">
        <v>892</v>
      </c>
      <c r="C108" s="473" t="s">
        <v>25</v>
      </c>
      <c r="D108" s="656"/>
      <c r="E108" s="644" t="s">
        <v>326</v>
      </c>
      <c r="F108" s="233">
        <f>J108/G108</f>
        <v>1</v>
      </c>
      <c r="G108" s="182">
        <f>COUNT(N108:AD108)</f>
        <v>1</v>
      </c>
      <c r="H108" s="182">
        <f>SUM(N108:AD108)</f>
        <v>0</v>
      </c>
      <c r="I108" s="182">
        <f>SUM(AF108:AV108)</f>
        <v>1</v>
      </c>
      <c r="J108" s="183">
        <f>SUM(H108:I108)</f>
        <v>1</v>
      </c>
      <c r="K108" s="182">
        <f>SUM(AX108:BN108)</f>
        <v>0</v>
      </c>
      <c r="L108" s="185"/>
      <c r="M108" s="185"/>
      <c r="N108" s="184"/>
      <c r="O108" s="184"/>
      <c r="P108" s="184"/>
      <c r="Q108" s="184"/>
      <c r="R108" s="184"/>
      <c r="S108" s="787"/>
      <c r="T108" s="197"/>
      <c r="U108" s="683"/>
      <c r="V108" s="681"/>
      <c r="W108" s="184"/>
      <c r="X108" s="184"/>
      <c r="Y108" s="184"/>
      <c r="Z108" s="184"/>
      <c r="AA108" s="184"/>
      <c r="AB108" s="184"/>
      <c r="AC108" s="184">
        <v>0</v>
      </c>
      <c r="AD108" s="184"/>
      <c r="AE108" s="173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>
        <v>1</v>
      </c>
      <c r="AV108" s="182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</row>
    <row r="109" spans="1:66" s="86" customFormat="1" ht="11.25" customHeight="1">
      <c r="A109" s="664"/>
      <c r="B109" s="229" t="s">
        <v>883</v>
      </c>
      <c r="C109" s="473" t="s">
        <v>249</v>
      </c>
      <c r="D109" s="656"/>
      <c r="E109" s="644" t="s">
        <v>884</v>
      </c>
      <c r="F109" s="233">
        <f>J109/G109</f>
        <v>2</v>
      </c>
      <c r="G109" s="182">
        <f>COUNT(N109:AD109)</f>
        <v>2</v>
      </c>
      <c r="H109" s="182">
        <f>SUM(N109:AD109)</f>
        <v>2</v>
      </c>
      <c r="I109" s="182">
        <f>SUM(AF109:AV109)</f>
        <v>2</v>
      </c>
      <c r="J109" s="183">
        <f>SUM(H109:I109)</f>
        <v>4</v>
      </c>
      <c r="K109" s="182">
        <f>SUM(AX109:BN109)</f>
        <v>0</v>
      </c>
      <c r="L109" s="185"/>
      <c r="M109" s="185"/>
      <c r="N109" s="184"/>
      <c r="O109" s="184"/>
      <c r="P109" s="184"/>
      <c r="Q109" s="184"/>
      <c r="R109" s="184"/>
      <c r="S109" s="787"/>
      <c r="T109" s="197"/>
      <c r="U109" s="683"/>
      <c r="V109" s="681"/>
      <c r="W109" s="184"/>
      <c r="X109" s="184"/>
      <c r="Y109" s="184"/>
      <c r="Z109" s="184"/>
      <c r="AA109" s="184">
        <v>2</v>
      </c>
      <c r="AB109" s="184"/>
      <c r="AC109" s="184">
        <v>0</v>
      </c>
      <c r="AD109" s="184"/>
      <c r="AE109" s="173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>
        <v>1</v>
      </c>
      <c r="AT109" s="182"/>
      <c r="AU109" s="182">
        <v>1</v>
      </c>
      <c r="AV109" s="182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</row>
    <row r="110" spans="1:66" s="86" customFormat="1" ht="11.25" customHeight="1">
      <c r="A110" s="664"/>
      <c r="B110" s="447" t="s">
        <v>670</v>
      </c>
      <c r="C110" s="815" t="s">
        <v>239</v>
      </c>
      <c r="D110" s="656"/>
      <c r="E110" s="194" t="s">
        <v>687</v>
      </c>
      <c r="F110" s="233">
        <f>J110/G110</f>
        <v>15</v>
      </c>
      <c r="G110" s="194">
        <f>COUNT(N110:AD110)</f>
        <v>1</v>
      </c>
      <c r="H110" s="182">
        <f>SUM(N110:AD110)</f>
        <v>15</v>
      </c>
      <c r="I110" s="182">
        <f>SUM(AF110:AV110)</f>
        <v>0</v>
      </c>
      <c r="J110" s="183">
        <f>H110</f>
        <v>15</v>
      </c>
      <c r="K110" s="182">
        <f>SUM(AX110:BN110)</f>
        <v>0</v>
      </c>
      <c r="L110" s="185"/>
      <c r="M110" s="185"/>
      <c r="N110" s="184"/>
      <c r="O110" s="184"/>
      <c r="P110" s="184"/>
      <c r="Q110" s="184"/>
      <c r="R110" s="184"/>
      <c r="S110" s="787"/>
      <c r="T110" s="197"/>
      <c r="U110" s="683"/>
      <c r="V110" s="681"/>
      <c r="W110" s="184"/>
      <c r="X110" s="184"/>
      <c r="Y110" s="184">
        <v>15</v>
      </c>
      <c r="Z110" s="184"/>
      <c r="AA110" s="184"/>
      <c r="AB110" s="184"/>
      <c r="AC110" s="184"/>
      <c r="AD110" s="184"/>
      <c r="AE110" s="173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</row>
    <row r="111" spans="1:67" s="86" customFormat="1" ht="11.25" customHeight="1">
      <c r="A111" s="180"/>
      <c r="B111" s="440" t="s">
        <v>464</v>
      </c>
      <c r="C111" s="440" t="s">
        <v>26</v>
      </c>
      <c r="D111" s="217"/>
      <c r="E111" s="194" t="s">
        <v>687</v>
      </c>
      <c r="F111" s="233">
        <f>J111/G111</f>
        <v>11</v>
      </c>
      <c r="G111" s="194">
        <f>COUNT(N111:AD111)</f>
        <v>1</v>
      </c>
      <c r="H111" s="182">
        <f>SUM(N111:AD111)</f>
        <v>11</v>
      </c>
      <c r="I111" s="182">
        <f>SUM(AF111:AV111)</f>
        <v>0</v>
      </c>
      <c r="J111" s="183">
        <f>H111</f>
        <v>11</v>
      </c>
      <c r="K111" s="182">
        <f>SUM(AX111:BN111)</f>
        <v>0</v>
      </c>
      <c r="L111" s="173"/>
      <c r="M111" s="173"/>
      <c r="N111" s="184"/>
      <c r="O111" s="184"/>
      <c r="P111" s="184"/>
      <c r="Q111" s="184"/>
      <c r="R111" s="184"/>
      <c r="S111" s="787"/>
      <c r="T111" s="197"/>
      <c r="U111" s="683"/>
      <c r="V111" s="681"/>
      <c r="W111" s="184"/>
      <c r="X111" s="184">
        <v>11</v>
      </c>
      <c r="Y111" s="184"/>
      <c r="Z111" s="184"/>
      <c r="AA111" s="184"/>
      <c r="AB111" s="184"/>
      <c r="AC111" s="184"/>
      <c r="AD111" s="184"/>
      <c r="AE111" s="173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91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91"/>
    </row>
    <row r="112" spans="1:67" ht="12.75">
      <c r="A112" s="180"/>
      <c r="B112" s="483" t="s">
        <v>128</v>
      </c>
      <c r="C112" s="483" t="s">
        <v>367</v>
      </c>
      <c r="D112" s="484"/>
      <c r="E112" s="194" t="s">
        <v>687</v>
      </c>
      <c r="F112" s="233">
        <f>J112/G112</f>
        <v>6.333333333333333</v>
      </c>
      <c r="G112" s="194">
        <f t="shared" si="36"/>
        <v>15</v>
      </c>
      <c r="H112" s="182">
        <f t="shared" si="37"/>
        <v>95</v>
      </c>
      <c r="I112" s="182">
        <f t="shared" si="38"/>
        <v>0</v>
      </c>
      <c r="J112" s="183">
        <f>H112</f>
        <v>95</v>
      </c>
      <c r="K112" s="182">
        <f>SUM(AX112:BN112)</f>
        <v>0</v>
      </c>
      <c r="L112" s="173"/>
      <c r="M112" s="173"/>
      <c r="N112" s="184">
        <v>10</v>
      </c>
      <c r="O112" s="184">
        <v>4</v>
      </c>
      <c r="P112" s="184">
        <v>15</v>
      </c>
      <c r="Q112" s="184">
        <v>1</v>
      </c>
      <c r="R112" s="184">
        <v>5</v>
      </c>
      <c r="S112" s="787">
        <v>2</v>
      </c>
      <c r="T112" s="197">
        <v>4</v>
      </c>
      <c r="U112" s="683">
        <v>14</v>
      </c>
      <c r="V112" s="681">
        <v>4</v>
      </c>
      <c r="W112" s="184">
        <v>3</v>
      </c>
      <c r="X112" s="184"/>
      <c r="Y112" s="184"/>
      <c r="Z112" s="184">
        <v>4</v>
      </c>
      <c r="AA112" s="184">
        <v>5</v>
      </c>
      <c r="AB112" s="184">
        <v>10</v>
      </c>
      <c r="AC112" s="184">
        <v>9</v>
      </c>
      <c r="AD112" s="184">
        <v>5</v>
      </c>
      <c r="AE112" s="173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91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91"/>
    </row>
    <row r="113" spans="1:67" ht="12.75">
      <c r="A113" s="215"/>
      <c r="B113" s="485"/>
      <c r="C113" s="485"/>
      <c r="D113" s="464"/>
      <c r="E113" s="204"/>
      <c r="F113" s="486"/>
      <c r="G113" s="204"/>
      <c r="H113" s="173"/>
      <c r="I113" s="173"/>
      <c r="J113" s="203"/>
      <c r="K113" s="173"/>
      <c r="L113" s="173"/>
      <c r="M113" s="173"/>
      <c r="N113" s="204"/>
      <c r="O113" s="204"/>
      <c r="P113" s="204"/>
      <c r="Q113" s="204"/>
      <c r="R113" s="204"/>
      <c r="S113" s="204"/>
      <c r="T113" s="79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91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3"/>
      <c r="BJ113" s="173"/>
      <c r="BK113" s="173"/>
      <c r="BL113" s="173"/>
      <c r="BM113" s="173"/>
      <c r="BN113" s="173"/>
      <c r="BO113" s="191"/>
    </row>
    <row r="114" spans="1:67" s="455" customFormat="1" ht="11.25" customHeight="1">
      <c r="A114" s="488" t="s">
        <v>558</v>
      </c>
      <c r="B114" s="175" t="s">
        <v>64</v>
      </c>
      <c r="C114" s="175" t="s">
        <v>65</v>
      </c>
      <c r="D114" s="176" t="s">
        <v>444</v>
      </c>
      <c r="E114" s="177" t="s">
        <v>445</v>
      </c>
      <c r="F114" s="232" t="s">
        <v>485</v>
      </c>
      <c r="G114" s="177" t="s">
        <v>446</v>
      </c>
      <c r="H114" s="177" t="s">
        <v>447</v>
      </c>
      <c r="I114" s="177" t="s">
        <v>448</v>
      </c>
      <c r="J114" s="177" t="s">
        <v>449</v>
      </c>
      <c r="K114" s="177" t="s">
        <v>450</v>
      </c>
      <c r="L114" s="178"/>
      <c r="M114" s="178"/>
      <c r="N114" s="177">
        <v>1</v>
      </c>
      <c r="O114" s="177">
        <v>2</v>
      </c>
      <c r="P114" s="177">
        <v>3</v>
      </c>
      <c r="Q114" s="177">
        <v>4</v>
      </c>
      <c r="R114" s="177">
        <v>5</v>
      </c>
      <c r="S114" s="786">
        <v>6</v>
      </c>
      <c r="T114" s="791">
        <v>7</v>
      </c>
      <c r="U114" s="680">
        <v>8</v>
      </c>
      <c r="V114" s="177">
        <v>9</v>
      </c>
      <c r="W114" s="179">
        <v>10</v>
      </c>
      <c r="X114" s="179">
        <v>11</v>
      </c>
      <c r="Y114" s="179">
        <v>12</v>
      </c>
      <c r="Z114" s="179">
        <v>13</v>
      </c>
      <c r="AA114" s="179">
        <v>14</v>
      </c>
      <c r="AB114" s="179">
        <v>15</v>
      </c>
      <c r="AC114" s="179">
        <v>16</v>
      </c>
      <c r="AD114" s="179">
        <v>17</v>
      </c>
      <c r="AE114" s="157"/>
      <c r="AF114" s="177">
        <v>1</v>
      </c>
      <c r="AG114" s="177">
        <v>2</v>
      </c>
      <c r="AH114" s="177">
        <v>3</v>
      </c>
      <c r="AI114" s="177">
        <v>4</v>
      </c>
      <c r="AJ114" s="177">
        <v>5</v>
      </c>
      <c r="AK114" s="177">
        <v>6</v>
      </c>
      <c r="AL114" s="177">
        <v>7</v>
      </c>
      <c r="AM114" s="177">
        <v>8</v>
      </c>
      <c r="AN114" s="177">
        <v>9</v>
      </c>
      <c r="AO114" s="179">
        <v>10</v>
      </c>
      <c r="AP114" s="179">
        <v>11</v>
      </c>
      <c r="AQ114" s="179">
        <v>12</v>
      </c>
      <c r="AR114" s="179">
        <v>13</v>
      </c>
      <c r="AS114" s="179">
        <v>14</v>
      </c>
      <c r="AT114" s="179">
        <v>15</v>
      </c>
      <c r="AU114" s="179">
        <v>16</v>
      </c>
      <c r="AV114" s="179">
        <v>17</v>
      </c>
      <c r="AW114" s="86"/>
      <c r="AX114" s="177">
        <v>1</v>
      </c>
      <c r="AY114" s="177">
        <v>2</v>
      </c>
      <c r="AZ114" s="177">
        <v>3</v>
      </c>
      <c r="BA114" s="177">
        <v>4</v>
      </c>
      <c r="BB114" s="177">
        <v>5</v>
      </c>
      <c r="BC114" s="177">
        <v>6</v>
      </c>
      <c r="BD114" s="177">
        <v>7</v>
      </c>
      <c r="BE114" s="177">
        <v>8</v>
      </c>
      <c r="BF114" s="177">
        <v>9</v>
      </c>
      <c r="BG114" s="177">
        <v>10</v>
      </c>
      <c r="BH114" s="177">
        <v>11</v>
      </c>
      <c r="BI114" s="177">
        <v>12</v>
      </c>
      <c r="BJ114" s="177">
        <v>13</v>
      </c>
      <c r="BK114" s="177">
        <v>14</v>
      </c>
      <c r="BL114" s="177">
        <v>15</v>
      </c>
      <c r="BM114" s="177">
        <v>16</v>
      </c>
      <c r="BN114" s="177">
        <v>17</v>
      </c>
      <c r="BO114" s="86"/>
    </row>
    <row r="115" spans="1:66" s="86" customFormat="1" ht="11.25" customHeight="1">
      <c r="A115" s="36">
        <v>12</v>
      </c>
      <c r="B115" s="36" t="s">
        <v>23</v>
      </c>
      <c r="C115" s="36" t="s">
        <v>22</v>
      </c>
      <c r="D115" s="22">
        <v>750513</v>
      </c>
      <c r="E115" s="182" t="s">
        <v>644</v>
      </c>
      <c r="F115" s="233">
        <f aca="true" t="shared" si="41" ref="F115:F136">J115/G115</f>
        <v>3</v>
      </c>
      <c r="G115" s="182">
        <f aca="true" t="shared" si="42" ref="G115:G136">COUNT(N115:AD115)</f>
        <v>15</v>
      </c>
      <c r="H115" s="182">
        <f aca="true" t="shared" si="43" ref="H115:H136">SUM(N115:AD115)</f>
        <v>23</v>
      </c>
      <c r="I115" s="182">
        <f aca="true" t="shared" si="44" ref="I115:I136">SUM(AF115:AV115)</f>
        <v>22</v>
      </c>
      <c r="J115" s="183">
        <f aca="true" t="shared" si="45" ref="J115:J128">SUM(H115:I115)</f>
        <v>45</v>
      </c>
      <c r="K115" s="182">
        <f aca="true" t="shared" si="46" ref="K115:K128">SUM(AX115:BN115)</f>
        <v>10</v>
      </c>
      <c r="L115" s="157"/>
      <c r="M115" s="157"/>
      <c r="N115" s="184">
        <v>2</v>
      </c>
      <c r="O115" s="184">
        <v>0</v>
      </c>
      <c r="P115" s="184">
        <v>0</v>
      </c>
      <c r="Q115" s="184">
        <v>3</v>
      </c>
      <c r="R115" s="184">
        <v>2</v>
      </c>
      <c r="S115" s="787">
        <v>3</v>
      </c>
      <c r="T115" s="197">
        <v>1</v>
      </c>
      <c r="U115" s="681">
        <v>1</v>
      </c>
      <c r="V115" s="184">
        <v>4</v>
      </c>
      <c r="W115" s="184">
        <v>2</v>
      </c>
      <c r="X115" s="184">
        <v>2</v>
      </c>
      <c r="Y115" s="184">
        <v>0</v>
      </c>
      <c r="Z115" s="184"/>
      <c r="AA115" s="182">
        <v>0</v>
      </c>
      <c r="AB115" s="184">
        <v>2</v>
      </c>
      <c r="AC115" s="184">
        <v>1</v>
      </c>
      <c r="AD115" s="184"/>
      <c r="AE115" s="173"/>
      <c r="AF115" s="182">
        <v>1</v>
      </c>
      <c r="AG115" s="182">
        <v>1</v>
      </c>
      <c r="AH115" s="182">
        <v>2</v>
      </c>
      <c r="AI115" s="182">
        <v>1</v>
      </c>
      <c r="AJ115" s="182">
        <v>0</v>
      </c>
      <c r="AK115" s="182">
        <v>0</v>
      </c>
      <c r="AL115" s="182">
        <v>0</v>
      </c>
      <c r="AM115" s="182">
        <v>4</v>
      </c>
      <c r="AN115" s="182">
        <v>3</v>
      </c>
      <c r="AO115" s="182">
        <v>2</v>
      </c>
      <c r="AP115" s="182">
        <v>1</v>
      </c>
      <c r="AQ115" s="182">
        <v>3</v>
      </c>
      <c r="AR115" s="182"/>
      <c r="AS115" s="182">
        <v>2</v>
      </c>
      <c r="AT115" s="182">
        <v>1</v>
      </c>
      <c r="AU115" s="182">
        <v>1</v>
      </c>
      <c r="AV115" s="182"/>
      <c r="AX115" s="21"/>
      <c r="AY115" s="21"/>
      <c r="AZ115" s="21"/>
      <c r="BA115" s="21"/>
      <c r="BB115" s="21"/>
      <c r="BC115" s="21"/>
      <c r="BD115" s="21">
        <v>10</v>
      </c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</row>
    <row r="116" spans="1:68" s="86" customFormat="1" ht="11.25" customHeight="1">
      <c r="A116" s="36">
        <v>44</v>
      </c>
      <c r="B116" s="36" t="s">
        <v>21</v>
      </c>
      <c r="C116" s="36" t="s">
        <v>22</v>
      </c>
      <c r="D116" s="22">
        <v>700305</v>
      </c>
      <c r="E116" s="182" t="s">
        <v>644</v>
      </c>
      <c r="F116" s="233">
        <f t="shared" si="41"/>
        <v>1.5333333333333334</v>
      </c>
      <c r="G116" s="182">
        <f t="shared" si="42"/>
        <v>15</v>
      </c>
      <c r="H116" s="182">
        <f t="shared" si="43"/>
        <v>8</v>
      </c>
      <c r="I116" s="182">
        <f t="shared" si="44"/>
        <v>15</v>
      </c>
      <c r="J116" s="183">
        <f t="shared" si="45"/>
        <v>23</v>
      </c>
      <c r="K116" s="182">
        <f t="shared" si="46"/>
        <v>0</v>
      </c>
      <c r="L116" s="185"/>
      <c r="M116" s="185"/>
      <c r="N116" s="184">
        <v>0</v>
      </c>
      <c r="O116" s="184">
        <v>0</v>
      </c>
      <c r="P116" s="184">
        <v>0</v>
      </c>
      <c r="Q116" s="184">
        <v>1</v>
      </c>
      <c r="R116" s="184">
        <v>0</v>
      </c>
      <c r="S116" s="787"/>
      <c r="T116" s="197">
        <v>0</v>
      </c>
      <c r="U116" s="681">
        <v>1</v>
      </c>
      <c r="V116" s="184">
        <v>2</v>
      </c>
      <c r="W116" s="184">
        <v>0</v>
      </c>
      <c r="X116" s="184">
        <v>1</v>
      </c>
      <c r="Y116" s="184"/>
      <c r="Z116" s="184">
        <v>0</v>
      </c>
      <c r="AA116" s="182">
        <v>1</v>
      </c>
      <c r="AB116" s="184">
        <v>1</v>
      </c>
      <c r="AC116" s="184">
        <v>1</v>
      </c>
      <c r="AD116" s="184">
        <v>0</v>
      </c>
      <c r="AE116" s="173"/>
      <c r="AF116" s="182">
        <v>1</v>
      </c>
      <c r="AG116" s="182">
        <v>0</v>
      </c>
      <c r="AH116" s="182">
        <v>0</v>
      </c>
      <c r="AI116" s="182">
        <v>3</v>
      </c>
      <c r="AJ116" s="182">
        <v>0</v>
      </c>
      <c r="AK116" s="182"/>
      <c r="AL116" s="182">
        <v>0</v>
      </c>
      <c r="AM116" s="182">
        <v>4</v>
      </c>
      <c r="AN116" s="182">
        <v>1</v>
      </c>
      <c r="AO116" s="182">
        <v>1</v>
      </c>
      <c r="AP116" s="182">
        <v>1</v>
      </c>
      <c r="AQ116" s="182"/>
      <c r="AR116" s="182">
        <v>2</v>
      </c>
      <c r="AS116" s="182">
        <v>1</v>
      </c>
      <c r="AT116" s="182">
        <v>0</v>
      </c>
      <c r="AU116" s="182">
        <v>0</v>
      </c>
      <c r="AV116" s="182">
        <v>1</v>
      </c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P116" s="186"/>
    </row>
    <row r="117" spans="1:68" s="186" customFormat="1" ht="11.25" customHeight="1">
      <c r="A117" s="36">
        <v>23</v>
      </c>
      <c r="B117" s="36" t="s">
        <v>332</v>
      </c>
      <c r="C117" s="36" t="s">
        <v>52</v>
      </c>
      <c r="D117" s="22">
        <v>840529</v>
      </c>
      <c r="E117" s="182" t="s">
        <v>644</v>
      </c>
      <c r="F117" s="233" t="e">
        <f t="shared" si="41"/>
        <v>#DIV/0!</v>
      </c>
      <c r="G117" s="182">
        <f t="shared" si="42"/>
        <v>0</v>
      </c>
      <c r="H117" s="182">
        <f t="shared" si="43"/>
        <v>0</v>
      </c>
      <c r="I117" s="182">
        <f t="shared" si="44"/>
        <v>0</v>
      </c>
      <c r="J117" s="183">
        <f t="shared" si="45"/>
        <v>0</v>
      </c>
      <c r="K117" s="182">
        <f t="shared" si="46"/>
        <v>0</v>
      </c>
      <c r="L117" s="157"/>
      <c r="M117" s="157"/>
      <c r="N117" s="184"/>
      <c r="O117" s="184"/>
      <c r="P117" s="184"/>
      <c r="Q117" s="184"/>
      <c r="R117" s="184"/>
      <c r="S117" s="787"/>
      <c r="T117" s="197"/>
      <c r="U117" s="681"/>
      <c r="V117" s="184"/>
      <c r="W117" s="184"/>
      <c r="X117" s="184"/>
      <c r="Y117" s="184"/>
      <c r="Z117" s="184"/>
      <c r="AA117" s="182"/>
      <c r="AB117" s="184"/>
      <c r="AC117" s="184"/>
      <c r="AD117" s="184"/>
      <c r="AE117" s="173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86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86"/>
      <c r="BP117" s="86"/>
    </row>
    <row r="118" spans="1:67" s="86" customFormat="1" ht="11.25" customHeight="1">
      <c r="A118" s="36">
        <v>6</v>
      </c>
      <c r="B118" s="36" t="s">
        <v>158</v>
      </c>
      <c r="C118" s="36" t="s">
        <v>333</v>
      </c>
      <c r="D118" s="22">
        <v>820925</v>
      </c>
      <c r="E118" s="182" t="s">
        <v>644</v>
      </c>
      <c r="F118" s="233" t="e">
        <f t="shared" si="41"/>
        <v>#DIV/0!</v>
      </c>
      <c r="G118" s="182">
        <f t="shared" si="42"/>
        <v>0</v>
      </c>
      <c r="H118" s="182">
        <f t="shared" si="43"/>
        <v>0</v>
      </c>
      <c r="I118" s="182">
        <f t="shared" si="44"/>
        <v>0</v>
      </c>
      <c r="J118" s="183">
        <f t="shared" si="45"/>
        <v>0</v>
      </c>
      <c r="K118" s="182">
        <f t="shared" si="46"/>
        <v>0</v>
      </c>
      <c r="L118" s="157"/>
      <c r="M118" s="157"/>
      <c r="N118" s="184"/>
      <c r="O118" s="184"/>
      <c r="P118" s="184"/>
      <c r="Q118" s="184"/>
      <c r="R118" s="184"/>
      <c r="S118" s="787"/>
      <c r="T118" s="197"/>
      <c r="U118" s="681"/>
      <c r="V118" s="184"/>
      <c r="W118" s="184"/>
      <c r="X118" s="184"/>
      <c r="Y118" s="184"/>
      <c r="Z118" s="184"/>
      <c r="AA118" s="182"/>
      <c r="AB118" s="184"/>
      <c r="AC118" s="184"/>
      <c r="AD118" s="184"/>
      <c r="AE118" s="173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186"/>
    </row>
    <row r="119" spans="1:66" s="86" customFormat="1" ht="11.25" customHeight="1">
      <c r="A119" s="36">
        <v>91</v>
      </c>
      <c r="B119" s="36" t="s">
        <v>334</v>
      </c>
      <c r="C119" s="36" t="s">
        <v>289</v>
      </c>
      <c r="D119" s="22">
        <v>710402</v>
      </c>
      <c r="E119" s="182" t="s">
        <v>644</v>
      </c>
      <c r="F119" s="233">
        <f t="shared" si="41"/>
        <v>1.3333333333333333</v>
      </c>
      <c r="G119" s="182">
        <f t="shared" si="42"/>
        <v>6</v>
      </c>
      <c r="H119" s="182">
        <f t="shared" si="43"/>
        <v>5</v>
      </c>
      <c r="I119" s="182">
        <f t="shared" si="44"/>
        <v>3</v>
      </c>
      <c r="J119" s="183">
        <f t="shared" si="45"/>
        <v>8</v>
      </c>
      <c r="K119" s="182">
        <f t="shared" si="46"/>
        <v>0</v>
      </c>
      <c r="L119" s="187"/>
      <c r="M119" s="187"/>
      <c r="N119" s="184"/>
      <c r="O119" s="184">
        <v>1</v>
      </c>
      <c r="P119" s="184">
        <v>0</v>
      </c>
      <c r="Q119" s="184"/>
      <c r="R119" s="184">
        <v>0</v>
      </c>
      <c r="S119" s="787"/>
      <c r="T119" s="197"/>
      <c r="U119" s="681">
        <v>2</v>
      </c>
      <c r="V119" s="184"/>
      <c r="W119" s="184"/>
      <c r="X119" s="184"/>
      <c r="Y119" s="184">
        <v>1</v>
      </c>
      <c r="Z119" s="184">
        <v>1</v>
      </c>
      <c r="AA119" s="182"/>
      <c r="AB119" s="184"/>
      <c r="AC119" s="184"/>
      <c r="AD119" s="184"/>
      <c r="AE119" s="173"/>
      <c r="AF119" s="182"/>
      <c r="AG119" s="182">
        <v>0</v>
      </c>
      <c r="AH119" s="182">
        <v>0</v>
      </c>
      <c r="AI119" s="182"/>
      <c r="AJ119" s="182">
        <v>0</v>
      </c>
      <c r="AK119" s="182"/>
      <c r="AL119" s="182"/>
      <c r="AM119" s="182">
        <v>3</v>
      </c>
      <c r="AN119" s="182"/>
      <c r="AO119" s="182"/>
      <c r="AP119" s="182"/>
      <c r="AQ119" s="182">
        <v>0</v>
      </c>
      <c r="AR119" s="182">
        <v>0</v>
      </c>
      <c r="AS119" s="182"/>
      <c r="AT119" s="182"/>
      <c r="AU119" s="182"/>
      <c r="AV119" s="182"/>
      <c r="AW119" s="186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</row>
    <row r="120" spans="1:66" s="86" customFormat="1" ht="11.25" customHeight="1">
      <c r="A120" s="36"/>
      <c r="B120" s="36" t="s">
        <v>335</v>
      </c>
      <c r="C120" s="36" t="s">
        <v>336</v>
      </c>
      <c r="D120" s="22">
        <v>810828</v>
      </c>
      <c r="E120" s="182" t="s">
        <v>644</v>
      </c>
      <c r="F120" s="233">
        <f t="shared" si="41"/>
        <v>0.75</v>
      </c>
      <c r="G120" s="182">
        <f t="shared" si="42"/>
        <v>8</v>
      </c>
      <c r="H120" s="182">
        <f t="shared" si="43"/>
        <v>2</v>
      </c>
      <c r="I120" s="182">
        <f t="shared" si="44"/>
        <v>4</v>
      </c>
      <c r="J120" s="183">
        <f t="shared" si="45"/>
        <v>6</v>
      </c>
      <c r="K120" s="182">
        <f t="shared" si="46"/>
        <v>0</v>
      </c>
      <c r="L120" s="157"/>
      <c r="M120" s="157"/>
      <c r="N120" s="184"/>
      <c r="O120" s="184"/>
      <c r="P120" s="184">
        <v>0</v>
      </c>
      <c r="Q120" s="184">
        <v>0</v>
      </c>
      <c r="R120" s="184">
        <v>0</v>
      </c>
      <c r="S120" s="787">
        <v>0</v>
      </c>
      <c r="T120" s="197"/>
      <c r="U120" s="681"/>
      <c r="V120" s="184"/>
      <c r="W120" s="184"/>
      <c r="X120" s="184">
        <v>1</v>
      </c>
      <c r="Y120" s="184">
        <v>0</v>
      </c>
      <c r="Z120" s="184">
        <v>1</v>
      </c>
      <c r="AA120" s="182">
        <v>0</v>
      </c>
      <c r="AB120" s="184"/>
      <c r="AC120" s="184"/>
      <c r="AD120" s="184"/>
      <c r="AE120" s="173"/>
      <c r="AF120" s="182"/>
      <c r="AG120" s="182"/>
      <c r="AH120" s="182">
        <v>0</v>
      </c>
      <c r="AI120" s="182">
        <v>0</v>
      </c>
      <c r="AJ120" s="182">
        <v>0</v>
      </c>
      <c r="AK120" s="182">
        <v>0</v>
      </c>
      <c r="AL120" s="182"/>
      <c r="AM120" s="182"/>
      <c r="AN120" s="182"/>
      <c r="AO120" s="182"/>
      <c r="AP120" s="182">
        <v>1</v>
      </c>
      <c r="AQ120" s="182">
        <v>1</v>
      </c>
      <c r="AR120" s="182">
        <v>1</v>
      </c>
      <c r="AS120" s="182">
        <v>1</v>
      </c>
      <c r="AT120" s="182"/>
      <c r="AU120" s="182"/>
      <c r="AV120" s="182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</row>
    <row r="121" spans="1:66" s="86" customFormat="1" ht="11.25" customHeight="1">
      <c r="A121" s="36"/>
      <c r="B121" s="36" t="s">
        <v>35</v>
      </c>
      <c r="C121" s="36" t="s">
        <v>36</v>
      </c>
      <c r="D121" s="22">
        <v>801130</v>
      </c>
      <c r="E121" s="182" t="s">
        <v>644</v>
      </c>
      <c r="F121" s="233">
        <f t="shared" si="41"/>
        <v>0</v>
      </c>
      <c r="G121" s="182">
        <f t="shared" si="42"/>
        <v>1</v>
      </c>
      <c r="H121" s="182">
        <f t="shared" si="43"/>
        <v>0</v>
      </c>
      <c r="I121" s="182">
        <f t="shared" si="44"/>
        <v>0</v>
      </c>
      <c r="J121" s="183">
        <f t="shared" si="45"/>
        <v>0</v>
      </c>
      <c r="K121" s="182">
        <f t="shared" si="46"/>
        <v>0</v>
      </c>
      <c r="L121" s="157"/>
      <c r="M121" s="157"/>
      <c r="N121" s="184"/>
      <c r="O121" s="184"/>
      <c r="P121" s="184"/>
      <c r="Q121" s="184"/>
      <c r="R121" s="184"/>
      <c r="S121" s="787"/>
      <c r="T121" s="197"/>
      <c r="U121" s="681">
        <v>0</v>
      </c>
      <c r="V121" s="184"/>
      <c r="W121" s="184"/>
      <c r="X121" s="184"/>
      <c r="Y121" s="184"/>
      <c r="Z121" s="184"/>
      <c r="AA121" s="182"/>
      <c r="AB121" s="184"/>
      <c r="AC121" s="184"/>
      <c r="AD121" s="184"/>
      <c r="AE121" s="173"/>
      <c r="AF121" s="182"/>
      <c r="AG121" s="182"/>
      <c r="AH121" s="182"/>
      <c r="AI121" s="182"/>
      <c r="AJ121" s="182"/>
      <c r="AK121" s="182"/>
      <c r="AL121" s="182"/>
      <c r="AM121" s="182">
        <v>0</v>
      </c>
      <c r="AN121" s="182"/>
      <c r="AO121" s="182"/>
      <c r="AP121" s="182"/>
      <c r="AQ121" s="182"/>
      <c r="AR121" s="182"/>
      <c r="AS121" s="182"/>
      <c r="AT121" s="182"/>
      <c r="AU121" s="182"/>
      <c r="AV121" s="182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</row>
    <row r="122" spans="1:66" s="86" customFormat="1" ht="11.25" customHeight="1">
      <c r="A122" s="36">
        <v>69</v>
      </c>
      <c r="B122" s="36" t="s">
        <v>27</v>
      </c>
      <c r="C122" s="36" t="s">
        <v>337</v>
      </c>
      <c r="D122" s="22">
        <v>760808</v>
      </c>
      <c r="E122" s="182" t="s">
        <v>644</v>
      </c>
      <c r="F122" s="233">
        <f t="shared" si="41"/>
        <v>0.5294117647058824</v>
      </c>
      <c r="G122" s="182">
        <f t="shared" si="42"/>
        <v>17</v>
      </c>
      <c r="H122" s="182">
        <f t="shared" si="43"/>
        <v>4</v>
      </c>
      <c r="I122" s="182">
        <f t="shared" si="44"/>
        <v>5</v>
      </c>
      <c r="J122" s="183">
        <f t="shared" si="45"/>
        <v>9</v>
      </c>
      <c r="K122" s="182">
        <f t="shared" si="46"/>
        <v>10</v>
      </c>
      <c r="L122" s="157"/>
      <c r="M122" s="157"/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787">
        <v>0</v>
      </c>
      <c r="T122" s="197">
        <v>0</v>
      </c>
      <c r="U122" s="681">
        <v>0</v>
      </c>
      <c r="V122" s="184">
        <v>1</v>
      </c>
      <c r="W122" s="184">
        <v>1</v>
      </c>
      <c r="X122" s="184">
        <v>1</v>
      </c>
      <c r="Y122" s="184">
        <v>0</v>
      </c>
      <c r="Z122" s="184">
        <v>0</v>
      </c>
      <c r="AA122" s="182">
        <v>0</v>
      </c>
      <c r="AB122" s="184">
        <v>0</v>
      </c>
      <c r="AC122" s="184">
        <v>0</v>
      </c>
      <c r="AD122" s="184">
        <v>1</v>
      </c>
      <c r="AE122" s="173"/>
      <c r="AF122" s="182">
        <v>0</v>
      </c>
      <c r="AG122" s="182">
        <v>1</v>
      </c>
      <c r="AH122" s="182">
        <v>0</v>
      </c>
      <c r="AI122" s="182">
        <v>0</v>
      </c>
      <c r="AJ122" s="182">
        <v>0</v>
      </c>
      <c r="AK122" s="182">
        <v>0</v>
      </c>
      <c r="AL122" s="182">
        <v>0</v>
      </c>
      <c r="AM122" s="182">
        <v>0</v>
      </c>
      <c r="AN122" s="182">
        <v>0</v>
      </c>
      <c r="AO122" s="182">
        <v>0</v>
      </c>
      <c r="AP122" s="182">
        <v>1</v>
      </c>
      <c r="AQ122" s="182">
        <v>2</v>
      </c>
      <c r="AR122" s="182">
        <v>1</v>
      </c>
      <c r="AS122" s="182">
        <v>0</v>
      </c>
      <c r="AT122" s="182">
        <v>0</v>
      </c>
      <c r="AU122" s="182">
        <v>0</v>
      </c>
      <c r="AV122" s="182">
        <v>0</v>
      </c>
      <c r="AX122" s="21"/>
      <c r="AY122" s="21"/>
      <c r="AZ122" s="21"/>
      <c r="BA122" s="21"/>
      <c r="BB122" s="21"/>
      <c r="BC122" s="21"/>
      <c r="BD122" s="21">
        <v>10</v>
      </c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</row>
    <row r="123" spans="1:66" s="86" customFormat="1" ht="11.25" customHeight="1">
      <c r="A123" s="36">
        <v>28</v>
      </c>
      <c r="B123" s="36" t="s">
        <v>28</v>
      </c>
      <c r="C123" s="36" t="s">
        <v>338</v>
      </c>
      <c r="D123" s="22">
        <v>700818</v>
      </c>
      <c r="E123" s="182" t="s">
        <v>644</v>
      </c>
      <c r="F123" s="233">
        <f t="shared" si="41"/>
        <v>0.5333333333333333</v>
      </c>
      <c r="G123" s="182">
        <f t="shared" si="42"/>
        <v>15</v>
      </c>
      <c r="H123" s="182">
        <f t="shared" si="43"/>
        <v>5</v>
      </c>
      <c r="I123" s="182">
        <f t="shared" si="44"/>
        <v>3</v>
      </c>
      <c r="J123" s="183">
        <f t="shared" si="45"/>
        <v>8</v>
      </c>
      <c r="K123" s="182">
        <f t="shared" si="46"/>
        <v>0</v>
      </c>
      <c r="L123" s="185"/>
      <c r="M123" s="185"/>
      <c r="N123" s="184">
        <v>0</v>
      </c>
      <c r="O123" s="184"/>
      <c r="P123" s="184">
        <v>0</v>
      </c>
      <c r="Q123" s="184">
        <v>0</v>
      </c>
      <c r="R123" s="184">
        <v>0</v>
      </c>
      <c r="S123" s="787">
        <v>0</v>
      </c>
      <c r="T123" s="197">
        <v>0</v>
      </c>
      <c r="U123" s="681">
        <v>0</v>
      </c>
      <c r="V123" s="184">
        <v>1</v>
      </c>
      <c r="W123" s="184">
        <v>2</v>
      </c>
      <c r="X123" s="184">
        <v>0</v>
      </c>
      <c r="Y123" s="184">
        <v>1</v>
      </c>
      <c r="Z123" s="184">
        <v>0</v>
      </c>
      <c r="AA123" s="182"/>
      <c r="AB123" s="184">
        <v>0</v>
      </c>
      <c r="AC123" s="184">
        <v>1</v>
      </c>
      <c r="AD123" s="184">
        <v>0</v>
      </c>
      <c r="AE123" s="173"/>
      <c r="AF123" s="182">
        <v>0</v>
      </c>
      <c r="AG123" s="182"/>
      <c r="AH123" s="182">
        <v>0</v>
      </c>
      <c r="AI123" s="182">
        <v>0</v>
      </c>
      <c r="AJ123" s="182">
        <v>0</v>
      </c>
      <c r="AK123" s="182">
        <v>0</v>
      </c>
      <c r="AL123" s="182">
        <v>0</v>
      </c>
      <c r="AM123" s="182">
        <v>0</v>
      </c>
      <c r="AN123" s="182">
        <v>1</v>
      </c>
      <c r="AO123" s="182">
        <v>0</v>
      </c>
      <c r="AP123" s="182">
        <v>0</v>
      </c>
      <c r="AQ123" s="182">
        <v>1</v>
      </c>
      <c r="AR123" s="182">
        <v>0</v>
      </c>
      <c r="AS123" s="182"/>
      <c r="AT123" s="182">
        <v>0</v>
      </c>
      <c r="AU123" s="182">
        <v>1</v>
      </c>
      <c r="AV123" s="182">
        <v>0</v>
      </c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</row>
    <row r="124" spans="1:66" s="86" customFormat="1" ht="11.25" customHeight="1">
      <c r="A124" s="36">
        <v>9</v>
      </c>
      <c r="B124" s="36" t="s">
        <v>238</v>
      </c>
      <c r="C124" s="36" t="s">
        <v>339</v>
      </c>
      <c r="D124" s="22">
        <v>700410</v>
      </c>
      <c r="E124" s="182" t="s">
        <v>644</v>
      </c>
      <c r="F124" s="233">
        <f t="shared" si="41"/>
        <v>0.9090909090909091</v>
      </c>
      <c r="G124" s="182">
        <f t="shared" si="42"/>
        <v>11</v>
      </c>
      <c r="H124" s="182">
        <f t="shared" si="43"/>
        <v>4</v>
      </c>
      <c r="I124" s="182">
        <f t="shared" si="44"/>
        <v>6</v>
      </c>
      <c r="J124" s="183">
        <f t="shared" si="45"/>
        <v>10</v>
      </c>
      <c r="K124" s="182">
        <f t="shared" si="46"/>
        <v>0</v>
      </c>
      <c r="L124" s="185"/>
      <c r="M124" s="185"/>
      <c r="N124" s="184">
        <v>0</v>
      </c>
      <c r="O124" s="184">
        <v>0</v>
      </c>
      <c r="P124" s="184"/>
      <c r="Q124" s="184"/>
      <c r="R124" s="184"/>
      <c r="S124" s="787"/>
      <c r="T124" s="197"/>
      <c r="U124" s="681">
        <v>0</v>
      </c>
      <c r="V124" s="184">
        <v>1</v>
      </c>
      <c r="W124" s="184">
        <v>2</v>
      </c>
      <c r="X124" s="184"/>
      <c r="Y124" s="184">
        <v>0</v>
      </c>
      <c r="Z124" s="184">
        <v>1</v>
      </c>
      <c r="AA124" s="182">
        <v>0</v>
      </c>
      <c r="AB124" s="184">
        <v>0</v>
      </c>
      <c r="AC124" s="184">
        <v>0</v>
      </c>
      <c r="AD124" s="184">
        <v>0</v>
      </c>
      <c r="AE124" s="173"/>
      <c r="AF124" s="182">
        <v>0</v>
      </c>
      <c r="AG124" s="182">
        <v>0</v>
      </c>
      <c r="AH124" s="182"/>
      <c r="AI124" s="182"/>
      <c r="AJ124" s="182"/>
      <c r="AK124" s="182"/>
      <c r="AL124" s="182"/>
      <c r="AM124" s="182">
        <v>0</v>
      </c>
      <c r="AN124" s="182">
        <v>1</v>
      </c>
      <c r="AO124" s="182">
        <v>1</v>
      </c>
      <c r="AP124" s="182"/>
      <c r="AQ124" s="182">
        <v>1</v>
      </c>
      <c r="AR124" s="182">
        <v>0</v>
      </c>
      <c r="AS124" s="182">
        <v>1</v>
      </c>
      <c r="AT124" s="182">
        <v>1</v>
      </c>
      <c r="AU124" s="182">
        <v>1</v>
      </c>
      <c r="AV124" s="182">
        <v>0</v>
      </c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</row>
    <row r="125" spans="1:66" s="86" customFormat="1" ht="11.25" customHeight="1">
      <c r="A125" s="36">
        <v>43</v>
      </c>
      <c r="B125" s="36" t="s">
        <v>340</v>
      </c>
      <c r="C125" s="36" t="s">
        <v>341</v>
      </c>
      <c r="D125" s="22">
        <v>760615</v>
      </c>
      <c r="E125" s="182" t="s">
        <v>644</v>
      </c>
      <c r="F125" s="233">
        <f t="shared" si="41"/>
        <v>0</v>
      </c>
      <c r="G125" s="182">
        <f t="shared" si="42"/>
        <v>5</v>
      </c>
      <c r="H125" s="182">
        <f t="shared" si="43"/>
        <v>0</v>
      </c>
      <c r="I125" s="182">
        <f t="shared" si="44"/>
        <v>0</v>
      </c>
      <c r="J125" s="183">
        <f t="shared" si="45"/>
        <v>0</v>
      </c>
      <c r="K125" s="182">
        <f t="shared" si="46"/>
        <v>30</v>
      </c>
      <c r="L125" s="185"/>
      <c r="M125" s="185"/>
      <c r="N125" s="184">
        <v>0</v>
      </c>
      <c r="O125" s="184"/>
      <c r="P125" s="184"/>
      <c r="Q125" s="184">
        <v>0</v>
      </c>
      <c r="R125" s="184"/>
      <c r="S125" s="787">
        <v>0</v>
      </c>
      <c r="T125" s="197">
        <v>0</v>
      </c>
      <c r="U125" s="708"/>
      <c r="V125" s="184"/>
      <c r="W125" s="184"/>
      <c r="X125" s="184">
        <v>0</v>
      </c>
      <c r="Y125" s="184"/>
      <c r="Z125" s="184"/>
      <c r="AA125" s="182"/>
      <c r="AB125" s="184"/>
      <c r="AC125" s="184"/>
      <c r="AD125" s="184"/>
      <c r="AE125" s="173"/>
      <c r="AF125" s="182">
        <v>0</v>
      </c>
      <c r="AG125" s="182"/>
      <c r="AH125" s="182"/>
      <c r="AI125" s="182">
        <v>0</v>
      </c>
      <c r="AJ125" s="182"/>
      <c r="AK125" s="182">
        <v>0</v>
      </c>
      <c r="AL125" s="182">
        <v>0</v>
      </c>
      <c r="AM125" s="701"/>
      <c r="AN125" s="182"/>
      <c r="AO125" s="182"/>
      <c r="AP125" s="182">
        <v>0</v>
      </c>
      <c r="AQ125" s="182"/>
      <c r="AR125" s="182"/>
      <c r="AS125" s="182"/>
      <c r="AT125" s="182"/>
      <c r="AU125" s="182"/>
      <c r="AV125" s="182"/>
      <c r="AX125" s="21"/>
      <c r="AY125" s="21"/>
      <c r="AZ125" s="21"/>
      <c r="BA125" s="21"/>
      <c r="BB125" s="21"/>
      <c r="BC125" s="21"/>
      <c r="BD125" s="21">
        <v>20</v>
      </c>
      <c r="BE125" s="21"/>
      <c r="BF125" s="21"/>
      <c r="BG125" s="21"/>
      <c r="BH125" s="21">
        <v>10</v>
      </c>
      <c r="BI125" s="21"/>
      <c r="BJ125" s="21"/>
      <c r="BK125" s="21"/>
      <c r="BL125" s="21"/>
      <c r="BM125" s="21"/>
      <c r="BN125" s="21"/>
    </row>
    <row r="126" spans="1:68" s="86" customFormat="1" ht="11.25" customHeight="1">
      <c r="A126" s="40"/>
      <c r="B126" s="152" t="s">
        <v>342</v>
      </c>
      <c r="C126" s="152" t="s">
        <v>338</v>
      </c>
      <c r="D126" s="49">
        <v>760401</v>
      </c>
      <c r="E126" s="182" t="s">
        <v>644</v>
      </c>
      <c r="F126" s="233">
        <f t="shared" si="41"/>
        <v>3</v>
      </c>
      <c r="G126" s="182">
        <f t="shared" si="42"/>
        <v>1</v>
      </c>
      <c r="H126" s="182">
        <f t="shared" si="43"/>
        <v>2</v>
      </c>
      <c r="I126" s="182">
        <f t="shared" si="44"/>
        <v>1</v>
      </c>
      <c r="J126" s="183">
        <f t="shared" si="45"/>
        <v>3</v>
      </c>
      <c r="K126" s="182">
        <f t="shared" si="46"/>
        <v>0</v>
      </c>
      <c r="L126" s="157"/>
      <c r="M126" s="157"/>
      <c r="N126" s="184"/>
      <c r="O126" s="184">
        <v>2</v>
      </c>
      <c r="P126" s="184"/>
      <c r="Q126" s="184"/>
      <c r="R126" s="184"/>
      <c r="S126" s="787"/>
      <c r="T126" s="197"/>
      <c r="U126" s="681"/>
      <c r="V126" s="184"/>
      <c r="W126" s="184"/>
      <c r="X126" s="184"/>
      <c r="Y126" s="184"/>
      <c r="Z126" s="184"/>
      <c r="AA126" s="182"/>
      <c r="AB126" s="184"/>
      <c r="AC126" s="184"/>
      <c r="AD126" s="184"/>
      <c r="AE126" s="189"/>
      <c r="AF126" s="182"/>
      <c r="AG126" s="182">
        <v>1</v>
      </c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186"/>
      <c r="BP126" s="186"/>
    </row>
    <row r="127" spans="1:66" s="191" customFormat="1" ht="11.25" customHeight="1">
      <c r="A127" s="36">
        <v>3</v>
      </c>
      <c r="B127" s="36" t="s">
        <v>362</v>
      </c>
      <c r="C127" s="36" t="s">
        <v>249</v>
      </c>
      <c r="D127" s="22">
        <v>780406</v>
      </c>
      <c r="E127" s="182" t="s">
        <v>644</v>
      </c>
      <c r="F127" s="233">
        <f t="shared" si="41"/>
        <v>6.833333333333333</v>
      </c>
      <c r="G127" s="182">
        <f t="shared" si="42"/>
        <v>6</v>
      </c>
      <c r="H127" s="182">
        <f t="shared" si="43"/>
        <v>17</v>
      </c>
      <c r="I127" s="182">
        <f t="shared" si="44"/>
        <v>24</v>
      </c>
      <c r="J127" s="183">
        <f t="shared" si="45"/>
        <v>41</v>
      </c>
      <c r="K127" s="182">
        <f t="shared" si="46"/>
        <v>0</v>
      </c>
      <c r="L127" s="187"/>
      <c r="M127" s="187"/>
      <c r="N127" s="184"/>
      <c r="O127" s="184"/>
      <c r="P127" s="184"/>
      <c r="Q127" s="184"/>
      <c r="R127" s="184"/>
      <c r="S127" s="787"/>
      <c r="T127" s="197">
        <v>1</v>
      </c>
      <c r="U127" s="681">
        <v>7</v>
      </c>
      <c r="V127" s="184">
        <v>1</v>
      </c>
      <c r="W127" s="184">
        <v>3</v>
      </c>
      <c r="X127" s="184"/>
      <c r="Y127" s="184"/>
      <c r="Z127" s="184"/>
      <c r="AA127" s="182"/>
      <c r="AB127" s="184"/>
      <c r="AC127" s="184">
        <v>2</v>
      </c>
      <c r="AD127" s="184">
        <v>3</v>
      </c>
      <c r="AE127" s="173"/>
      <c r="AF127" s="182"/>
      <c r="AG127" s="182"/>
      <c r="AH127" s="182"/>
      <c r="AI127" s="182"/>
      <c r="AJ127" s="182"/>
      <c r="AK127" s="182"/>
      <c r="AL127" s="182">
        <v>0</v>
      </c>
      <c r="AM127" s="182">
        <v>1</v>
      </c>
      <c r="AN127" s="182">
        <v>12</v>
      </c>
      <c r="AO127" s="182">
        <v>2</v>
      </c>
      <c r="AP127" s="182"/>
      <c r="AQ127" s="182"/>
      <c r="AR127" s="182"/>
      <c r="AS127" s="182"/>
      <c r="AT127" s="182"/>
      <c r="AU127" s="182">
        <v>7</v>
      </c>
      <c r="AV127" s="182">
        <v>2</v>
      </c>
      <c r="AW127" s="186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</row>
    <row r="128" spans="1:68" s="191" customFormat="1" ht="11.25" customHeight="1">
      <c r="A128" s="36">
        <v>22</v>
      </c>
      <c r="B128" s="460" t="s">
        <v>642</v>
      </c>
      <c r="C128" s="460" t="s">
        <v>643</v>
      </c>
      <c r="D128" s="36">
        <v>920117</v>
      </c>
      <c r="E128" s="641" t="s">
        <v>644</v>
      </c>
      <c r="F128" s="233">
        <f t="shared" si="41"/>
        <v>1.1666666666666667</v>
      </c>
      <c r="G128" s="182">
        <f t="shared" si="42"/>
        <v>6</v>
      </c>
      <c r="H128" s="182">
        <f t="shared" si="43"/>
        <v>2</v>
      </c>
      <c r="I128" s="182">
        <f t="shared" si="44"/>
        <v>5</v>
      </c>
      <c r="J128" s="183">
        <f t="shared" si="45"/>
        <v>7</v>
      </c>
      <c r="K128" s="182">
        <f t="shared" si="46"/>
        <v>0</v>
      </c>
      <c r="L128" s="173"/>
      <c r="M128" s="173"/>
      <c r="N128" s="184">
        <v>1</v>
      </c>
      <c r="O128" s="184">
        <v>0</v>
      </c>
      <c r="P128" s="184">
        <v>0</v>
      </c>
      <c r="Q128" s="184">
        <v>1</v>
      </c>
      <c r="R128" s="184"/>
      <c r="S128" s="787">
        <v>0</v>
      </c>
      <c r="T128" s="197">
        <v>0</v>
      </c>
      <c r="U128" s="681"/>
      <c r="V128" s="184"/>
      <c r="W128" s="184"/>
      <c r="X128" s="184"/>
      <c r="Y128" s="184"/>
      <c r="Z128" s="184"/>
      <c r="AA128" s="182"/>
      <c r="AB128" s="184"/>
      <c r="AC128" s="184"/>
      <c r="AD128" s="184"/>
      <c r="AE128" s="173"/>
      <c r="AF128" s="182">
        <v>0</v>
      </c>
      <c r="AG128" s="182">
        <v>0</v>
      </c>
      <c r="AH128" s="182">
        <v>0</v>
      </c>
      <c r="AI128" s="182">
        <v>3</v>
      </c>
      <c r="AJ128" s="182"/>
      <c r="AK128" s="182">
        <v>1</v>
      </c>
      <c r="AL128" s="182">
        <v>1</v>
      </c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P128" s="86"/>
    </row>
    <row r="129" spans="1:67" s="86" customFormat="1" ht="11.25" customHeight="1">
      <c r="A129" s="36"/>
      <c r="B129" s="460" t="s">
        <v>694</v>
      </c>
      <c r="C129" s="460" t="s">
        <v>50</v>
      </c>
      <c r="D129" s="22"/>
      <c r="E129" s="641" t="s">
        <v>644</v>
      </c>
      <c r="F129" s="233">
        <f t="shared" si="41"/>
        <v>0.2</v>
      </c>
      <c r="G129" s="182">
        <f t="shared" si="42"/>
        <v>5</v>
      </c>
      <c r="H129" s="182">
        <f t="shared" si="43"/>
        <v>0</v>
      </c>
      <c r="I129" s="182">
        <f t="shared" si="44"/>
        <v>1</v>
      </c>
      <c r="J129" s="183">
        <f>SUM(H129:I129)</f>
        <v>1</v>
      </c>
      <c r="K129" s="182">
        <f aca="true" t="shared" si="47" ref="K129:K136">SUM(AX129:BN129)</f>
        <v>0</v>
      </c>
      <c r="L129" s="173"/>
      <c r="M129" s="173"/>
      <c r="N129" s="184"/>
      <c r="O129" s="184">
        <v>0</v>
      </c>
      <c r="P129" s="184">
        <v>0</v>
      </c>
      <c r="Q129" s="184"/>
      <c r="R129" s="184">
        <v>0</v>
      </c>
      <c r="S129" s="787"/>
      <c r="T129" s="197"/>
      <c r="U129" s="681"/>
      <c r="V129" s="184"/>
      <c r="W129" s="184"/>
      <c r="X129" s="184"/>
      <c r="Y129" s="184">
        <v>0</v>
      </c>
      <c r="Z129" s="184">
        <v>0</v>
      </c>
      <c r="AA129" s="182"/>
      <c r="AB129" s="184"/>
      <c r="AC129" s="184"/>
      <c r="AD129" s="184"/>
      <c r="AE129" s="173"/>
      <c r="AF129" s="182"/>
      <c r="AG129" s="182">
        <v>0</v>
      </c>
      <c r="AH129" s="182">
        <v>0</v>
      </c>
      <c r="AI129" s="182"/>
      <c r="AJ129" s="182">
        <v>0</v>
      </c>
      <c r="AK129" s="182"/>
      <c r="AL129" s="182"/>
      <c r="AM129" s="182"/>
      <c r="AN129" s="182"/>
      <c r="AO129" s="182"/>
      <c r="AP129" s="182"/>
      <c r="AQ129" s="182">
        <v>0</v>
      </c>
      <c r="AR129" s="182">
        <v>1</v>
      </c>
      <c r="AS129" s="182"/>
      <c r="AT129" s="182"/>
      <c r="AU129" s="182"/>
      <c r="AV129" s="182"/>
      <c r="AW129" s="191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91"/>
    </row>
    <row r="130" spans="1:67" s="86" customFormat="1" ht="11.25" customHeight="1">
      <c r="A130" s="180"/>
      <c r="B130" s="96" t="s">
        <v>23</v>
      </c>
      <c r="C130" s="96" t="s">
        <v>24</v>
      </c>
      <c r="D130" s="661"/>
      <c r="E130" s="641" t="s">
        <v>644</v>
      </c>
      <c r="F130" s="233">
        <f t="shared" si="41"/>
        <v>7.818181818181818</v>
      </c>
      <c r="G130" s="182">
        <f t="shared" si="42"/>
        <v>11</v>
      </c>
      <c r="H130" s="182">
        <f t="shared" si="43"/>
        <v>54</v>
      </c>
      <c r="I130" s="182">
        <f t="shared" si="44"/>
        <v>32</v>
      </c>
      <c r="J130" s="183">
        <f>SUM(H130:I130)</f>
        <v>86</v>
      </c>
      <c r="K130" s="182">
        <f t="shared" si="47"/>
        <v>0</v>
      </c>
      <c r="L130" s="173"/>
      <c r="M130" s="173"/>
      <c r="N130" s="184"/>
      <c r="O130" s="184"/>
      <c r="P130" s="184">
        <v>2</v>
      </c>
      <c r="Q130" s="184">
        <v>3</v>
      </c>
      <c r="R130" s="184"/>
      <c r="S130" s="787">
        <v>5</v>
      </c>
      <c r="T130" s="197">
        <v>1</v>
      </c>
      <c r="U130" s="681"/>
      <c r="V130" s="184">
        <v>11</v>
      </c>
      <c r="W130" s="184">
        <v>6</v>
      </c>
      <c r="X130" s="184">
        <v>2</v>
      </c>
      <c r="Y130" s="184">
        <v>6</v>
      </c>
      <c r="Z130" s="184"/>
      <c r="AA130" s="182">
        <v>8</v>
      </c>
      <c r="AB130" s="184">
        <v>6</v>
      </c>
      <c r="AC130" s="184">
        <v>4</v>
      </c>
      <c r="AD130" s="184"/>
      <c r="AE130" s="173"/>
      <c r="AF130" s="182"/>
      <c r="AG130" s="182"/>
      <c r="AH130" s="182">
        <v>0</v>
      </c>
      <c r="AI130" s="182">
        <v>3</v>
      </c>
      <c r="AJ130" s="182"/>
      <c r="AK130" s="182">
        <v>2</v>
      </c>
      <c r="AL130" s="182">
        <v>1</v>
      </c>
      <c r="AM130" s="182"/>
      <c r="AN130" s="182">
        <v>6</v>
      </c>
      <c r="AO130" s="182">
        <v>2</v>
      </c>
      <c r="AP130" s="182">
        <v>3</v>
      </c>
      <c r="AQ130" s="182">
        <v>5</v>
      </c>
      <c r="AR130" s="182"/>
      <c r="AS130" s="182">
        <v>4</v>
      </c>
      <c r="AT130" s="182">
        <v>4</v>
      </c>
      <c r="AU130" s="182">
        <v>2</v>
      </c>
      <c r="AV130" s="182"/>
      <c r="AW130" s="191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91"/>
    </row>
    <row r="131" spans="1:67" s="86" customFormat="1" ht="11.25" customHeight="1">
      <c r="A131" s="180"/>
      <c r="B131" s="493" t="s">
        <v>465</v>
      </c>
      <c r="C131" s="493" t="s">
        <v>26</v>
      </c>
      <c r="D131" s="677"/>
      <c r="E131" s="641" t="s">
        <v>644</v>
      </c>
      <c r="F131" s="233">
        <f>J131/G131</f>
        <v>6.833333333333333</v>
      </c>
      <c r="G131" s="182">
        <f>COUNT(N131:AD131)</f>
        <v>6</v>
      </c>
      <c r="H131" s="182">
        <f>SUM(N131:AD131)</f>
        <v>27</v>
      </c>
      <c r="I131" s="182">
        <f>SUM(AF131:AV131)</f>
        <v>14</v>
      </c>
      <c r="J131" s="183">
        <f>SUM(H131:I131)</f>
        <v>41</v>
      </c>
      <c r="K131" s="182">
        <f>SUM(AX131:BN131)</f>
        <v>0</v>
      </c>
      <c r="L131" s="173"/>
      <c r="M131" s="173"/>
      <c r="N131" s="184"/>
      <c r="O131" s="184"/>
      <c r="P131" s="184"/>
      <c r="Q131" s="184"/>
      <c r="R131" s="184"/>
      <c r="S131" s="787"/>
      <c r="T131" s="197"/>
      <c r="U131" s="681"/>
      <c r="V131" s="184"/>
      <c r="W131" s="184"/>
      <c r="X131" s="184"/>
      <c r="Y131" s="184">
        <v>6</v>
      </c>
      <c r="Z131" s="184">
        <v>5</v>
      </c>
      <c r="AA131" s="182">
        <v>3</v>
      </c>
      <c r="AB131" s="184">
        <v>4</v>
      </c>
      <c r="AC131" s="184">
        <v>5</v>
      </c>
      <c r="AD131" s="184">
        <v>4</v>
      </c>
      <c r="AE131" s="173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>
        <v>0</v>
      </c>
      <c r="AR131" s="182">
        <v>0</v>
      </c>
      <c r="AS131" s="182">
        <v>4</v>
      </c>
      <c r="AT131" s="182">
        <v>5</v>
      </c>
      <c r="AU131" s="182">
        <v>3</v>
      </c>
      <c r="AV131" s="182">
        <v>2</v>
      </c>
      <c r="AW131" s="191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91"/>
    </row>
    <row r="132" spans="1:67" s="86" customFormat="1" ht="11.25" customHeight="1">
      <c r="A132" s="180"/>
      <c r="B132" s="493" t="s">
        <v>241</v>
      </c>
      <c r="C132" s="493" t="s">
        <v>50</v>
      </c>
      <c r="D132" s="677"/>
      <c r="E132" s="644" t="s">
        <v>910</v>
      </c>
      <c r="F132" s="233">
        <f>J132/G132</f>
        <v>4</v>
      </c>
      <c r="G132" s="182">
        <f>COUNT(N132:AD132)</f>
        <v>1</v>
      </c>
      <c r="H132" s="182">
        <f>SUM(N132:AD132)</f>
        <v>1</v>
      </c>
      <c r="I132" s="182">
        <f>SUM(AF132:AV132)</f>
        <v>3</v>
      </c>
      <c r="J132" s="183">
        <f>SUM(H132:I132)</f>
        <v>4</v>
      </c>
      <c r="K132" s="182">
        <f>SUM(AX132:BN132)</f>
        <v>0</v>
      </c>
      <c r="L132" s="173"/>
      <c r="M132" s="173"/>
      <c r="N132" s="184"/>
      <c r="O132" s="184"/>
      <c r="P132" s="184"/>
      <c r="Q132" s="184"/>
      <c r="R132" s="184"/>
      <c r="S132" s="787"/>
      <c r="T132" s="197"/>
      <c r="U132" s="681"/>
      <c r="V132" s="184"/>
      <c r="W132" s="184"/>
      <c r="X132" s="184"/>
      <c r="Y132" s="184"/>
      <c r="Z132" s="184"/>
      <c r="AA132" s="182"/>
      <c r="AB132" s="184"/>
      <c r="AC132" s="184"/>
      <c r="AD132" s="184">
        <v>1</v>
      </c>
      <c r="AE132" s="173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>
        <v>3</v>
      </c>
      <c r="AW132" s="191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  <c r="BO132" s="191"/>
    </row>
    <row r="133" spans="1:67" s="86" customFormat="1" ht="11.25" customHeight="1">
      <c r="A133" s="678" t="s">
        <v>703</v>
      </c>
      <c r="B133" s="493" t="s">
        <v>726</v>
      </c>
      <c r="C133" s="493" t="s">
        <v>52</v>
      </c>
      <c r="D133" s="677"/>
      <c r="E133" s="212" t="s">
        <v>727</v>
      </c>
      <c r="F133" s="233">
        <f>J133/G133</f>
        <v>0.5</v>
      </c>
      <c r="G133" s="182">
        <f>COUNT(N133:AD133)</f>
        <v>2</v>
      </c>
      <c r="H133" s="182">
        <f>SUM(N133:AD133)</f>
        <v>0</v>
      </c>
      <c r="I133" s="182">
        <f>SUM(AF133:AV133)</f>
        <v>1</v>
      </c>
      <c r="J133" s="183">
        <f>SUM(H133:I133)</f>
        <v>1</v>
      </c>
      <c r="K133" s="182">
        <f t="shared" si="47"/>
        <v>0</v>
      </c>
      <c r="L133" s="173"/>
      <c r="M133" s="173"/>
      <c r="N133" s="184"/>
      <c r="O133" s="184"/>
      <c r="P133" s="184"/>
      <c r="Q133" s="184"/>
      <c r="R133" s="184">
        <v>0</v>
      </c>
      <c r="S133" s="787">
        <v>0</v>
      </c>
      <c r="T133" s="197"/>
      <c r="U133" s="681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73"/>
      <c r="AF133" s="182"/>
      <c r="AG133" s="182"/>
      <c r="AH133" s="182"/>
      <c r="AI133" s="182"/>
      <c r="AJ133" s="182">
        <v>1</v>
      </c>
      <c r="AK133" s="182">
        <v>0</v>
      </c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91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91"/>
    </row>
    <row r="134" spans="1:67" s="86" customFormat="1" ht="11.25" customHeight="1">
      <c r="A134" s="678"/>
      <c r="B134" s="493" t="s">
        <v>828</v>
      </c>
      <c r="C134" s="493" t="s">
        <v>109</v>
      </c>
      <c r="D134" s="677"/>
      <c r="E134" s="194" t="s">
        <v>645</v>
      </c>
      <c r="F134" s="472">
        <f>J134/G134</f>
        <v>3</v>
      </c>
      <c r="G134" s="194">
        <f>COUNT(N134:AD134)</f>
        <v>1</v>
      </c>
      <c r="H134" s="182">
        <f>SUM(N134:AD134)</f>
        <v>3</v>
      </c>
      <c r="I134" s="182">
        <f>SUM(AF134:AV134)</f>
        <v>0</v>
      </c>
      <c r="J134" s="183">
        <f>H134</f>
        <v>3</v>
      </c>
      <c r="K134" s="182">
        <f t="shared" si="47"/>
        <v>0</v>
      </c>
      <c r="L134" s="173"/>
      <c r="M134" s="173"/>
      <c r="N134" s="184"/>
      <c r="O134" s="184"/>
      <c r="P134" s="184"/>
      <c r="Q134" s="184"/>
      <c r="R134" s="184"/>
      <c r="S134" s="787"/>
      <c r="T134" s="197"/>
      <c r="U134" s="681"/>
      <c r="V134" s="184">
        <v>3</v>
      </c>
      <c r="W134" s="184"/>
      <c r="X134" s="184"/>
      <c r="Y134" s="184"/>
      <c r="Z134" s="184"/>
      <c r="AA134" s="184"/>
      <c r="AB134" s="184"/>
      <c r="AC134" s="184"/>
      <c r="AD134" s="184"/>
      <c r="AE134" s="173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91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91"/>
    </row>
    <row r="135" spans="1:67" s="86" customFormat="1" ht="11.25" customHeight="1">
      <c r="A135" s="678"/>
      <c r="B135" s="483" t="s">
        <v>486</v>
      </c>
      <c r="C135" s="483" t="s">
        <v>617</v>
      </c>
      <c r="D135" s="677"/>
      <c r="E135" s="194" t="s">
        <v>645</v>
      </c>
      <c r="F135" s="472">
        <f>J135/G135</f>
        <v>6.9</v>
      </c>
      <c r="G135" s="194">
        <f>COUNT(N135:AD135)</f>
        <v>10</v>
      </c>
      <c r="H135" s="182">
        <f>SUM(N135:AD135)</f>
        <v>69</v>
      </c>
      <c r="I135" s="182">
        <f>SUM(AF135:AV135)</f>
        <v>0</v>
      </c>
      <c r="J135" s="183">
        <f>H135</f>
        <v>69</v>
      </c>
      <c r="K135" s="182">
        <f t="shared" si="47"/>
        <v>0</v>
      </c>
      <c r="L135" s="173"/>
      <c r="M135" s="173"/>
      <c r="N135" s="184"/>
      <c r="O135" s="184"/>
      <c r="P135" s="184"/>
      <c r="Q135" s="184"/>
      <c r="R135" s="184"/>
      <c r="S135" s="787"/>
      <c r="T135" s="197">
        <v>6</v>
      </c>
      <c r="U135" s="681">
        <v>2</v>
      </c>
      <c r="V135" s="184">
        <v>2</v>
      </c>
      <c r="W135" s="184">
        <v>9</v>
      </c>
      <c r="X135" s="184">
        <v>10</v>
      </c>
      <c r="Y135" s="184"/>
      <c r="Z135" s="184">
        <v>17</v>
      </c>
      <c r="AA135" s="184">
        <v>2</v>
      </c>
      <c r="AB135" s="184">
        <v>11</v>
      </c>
      <c r="AC135" s="184">
        <v>6</v>
      </c>
      <c r="AD135" s="184">
        <v>4</v>
      </c>
      <c r="AE135" s="173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91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91"/>
    </row>
    <row r="136" spans="1:67" ht="12.75">
      <c r="A136" s="180"/>
      <c r="B136" s="483" t="s">
        <v>347</v>
      </c>
      <c r="C136" s="483" t="s">
        <v>33</v>
      </c>
      <c r="D136" s="484"/>
      <c r="E136" s="194" t="s">
        <v>645</v>
      </c>
      <c r="F136" s="472">
        <f t="shared" si="41"/>
        <v>10.142857142857142</v>
      </c>
      <c r="G136" s="194">
        <f t="shared" si="42"/>
        <v>7</v>
      </c>
      <c r="H136" s="182">
        <f t="shared" si="43"/>
        <v>71</v>
      </c>
      <c r="I136" s="182">
        <f t="shared" si="44"/>
        <v>0</v>
      </c>
      <c r="J136" s="183">
        <f>H136</f>
        <v>71</v>
      </c>
      <c r="K136" s="182">
        <f t="shared" si="47"/>
        <v>0</v>
      </c>
      <c r="L136" s="173"/>
      <c r="M136" s="173"/>
      <c r="N136" s="184">
        <v>8</v>
      </c>
      <c r="O136" s="184">
        <v>7</v>
      </c>
      <c r="P136" s="184">
        <v>19</v>
      </c>
      <c r="Q136" s="184">
        <v>14</v>
      </c>
      <c r="R136" s="184">
        <v>6</v>
      </c>
      <c r="S136" s="787">
        <v>7</v>
      </c>
      <c r="T136" s="197"/>
      <c r="U136" s="681"/>
      <c r="V136" s="184"/>
      <c r="W136" s="184"/>
      <c r="X136" s="184"/>
      <c r="Y136" s="184">
        <v>10</v>
      </c>
      <c r="Z136" s="184"/>
      <c r="AA136" s="184"/>
      <c r="AB136" s="184"/>
      <c r="AC136" s="184"/>
      <c r="AD136" s="184"/>
      <c r="AE136" s="173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91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91"/>
    </row>
    <row r="137" spans="1:67" s="455" customFormat="1" ht="11.25" customHeight="1">
      <c r="A137" s="488" t="s">
        <v>163</v>
      </c>
      <c r="B137" s="175" t="s">
        <v>64</v>
      </c>
      <c r="C137" s="175" t="s">
        <v>65</v>
      </c>
      <c r="D137" s="176" t="s">
        <v>444</v>
      </c>
      <c r="E137" s="177" t="s">
        <v>445</v>
      </c>
      <c r="F137" s="232" t="s">
        <v>485</v>
      </c>
      <c r="G137" s="177" t="s">
        <v>446</v>
      </c>
      <c r="H137" s="177" t="s">
        <v>447</v>
      </c>
      <c r="I137" s="177" t="s">
        <v>448</v>
      </c>
      <c r="J137" s="177" t="s">
        <v>449</v>
      </c>
      <c r="K137" s="177" t="s">
        <v>450</v>
      </c>
      <c r="L137" s="178"/>
      <c r="M137" s="178"/>
      <c r="N137" s="177">
        <v>1</v>
      </c>
      <c r="O137" s="177">
        <v>2</v>
      </c>
      <c r="P137" s="177">
        <v>3</v>
      </c>
      <c r="Q137" s="177">
        <v>4</v>
      </c>
      <c r="R137" s="177">
        <v>5</v>
      </c>
      <c r="S137" s="786">
        <v>6</v>
      </c>
      <c r="T137" s="791">
        <v>7</v>
      </c>
      <c r="U137" s="680">
        <v>8</v>
      </c>
      <c r="V137" s="177">
        <v>9</v>
      </c>
      <c r="W137" s="179">
        <v>10</v>
      </c>
      <c r="X137" s="179">
        <v>11</v>
      </c>
      <c r="Y137" s="179">
        <v>12</v>
      </c>
      <c r="Z137" s="179">
        <v>13</v>
      </c>
      <c r="AA137" s="179">
        <v>14</v>
      </c>
      <c r="AB137" s="179">
        <v>15</v>
      </c>
      <c r="AC137" s="179">
        <v>16</v>
      </c>
      <c r="AD137" s="179">
        <v>17</v>
      </c>
      <c r="AE137" s="157"/>
      <c r="AF137" s="177">
        <v>1</v>
      </c>
      <c r="AG137" s="177">
        <v>2</v>
      </c>
      <c r="AH137" s="177">
        <v>3</v>
      </c>
      <c r="AI137" s="177">
        <v>4</v>
      </c>
      <c r="AJ137" s="177">
        <v>5</v>
      </c>
      <c r="AK137" s="177">
        <v>6</v>
      </c>
      <c r="AL137" s="177">
        <v>7</v>
      </c>
      <c r="AM137" s="177">
        <v>8</v>
      </c>
      <c r="AN137" s="177">
        <v>9</v>
      </c>
      <c r="AO137" s="179">
        <v>10</v>
      </c>
      <c r="AP137" s="179">
        <v>11</v>
      </c>
      <c r="AQ137" s="179">
        <v>12</v>
      </c>
      <c r="AR137" s="179">
        <v>13</v>
      </c>
      <c r="AS137" s="179">
        <v>14</v>
      </c>
      <c r="AT137" s="179">
        <v>15</v>
      </c>
      <c r="AU137" s="179">
        <v>16</v>
      </c>
      <c r="AV137" s="179">
        <v>17</v>
      </c>
      <c r="AW137" s="86"/>
      <c r="AX137" s="177">
        <v>1</v>
      </c>
      <c r="AY137" s="177">
        <v>2</v>
      </c>
      <c r="AZ137" s="177">
        <v>3</v>
      </c>
      <c r="BA137" s="177">
        <v>4</v>
      </c>
      <c r="BB137" s="177">
        <v>5</v>
      </c>
      <c r="BC137" s="177">
        <v>6</v>
      </c>
      <c r="BD137" s="177">
        <v>7</v>
      </c>
      <c r="BE137" s="177">
        <v>8</v>
      </c>
      <c r="BF137" s="177">
        <v>9</v>
      </c>
      <c r="BG137" s="177">
        <v>10</v>
      </c>
      <c r="BH137" s="177">
        <v>11</v>
      </c>
      <c r="BI137" s="177">
        <v>12</v>
      </c>
      <c r="BJ137" s="177">
        <v>13</v>
      </c>
      <c r="BK137" s="177">
        <v>14</v>
      </c>
      <c r="BL137" s="177">
        <v>15</v>
      </c>
      <c r="BM137" s="177">
        <v>16</v>
      </c>
      <c r="BN137" s="177">
        <v>17</v>
      </c>
      <c r="BO137" s="86"/>
    </row>
    <row r="138" spans="1:66" s="86" customFormat="1" ht="11.25" customHeight="1">
      <c r="A138" s="21">
        <v>6</v>
      </c>
      <c r="B138" s="96" t="s">
        <v>350</v>
      </c>
      <c r="C138" s="96" t="s">
        <v>33</v>
      </c>
      <c r="D138" s="470">
        <v>880831</v>
      </c>
      <c r="E138" s="182" t="s">
        <v>819</v>
      </c>
      <c r="F138" s="233">
        <f aca="true" t="shared" si="48" ref="F138:F158">J138/G138</f>
        <v>1.3076923076923077</v>
      </c>
      <c r="G138" s="182">
        <f aca="true" t="shared" si="49" ref="G138:G158">COUNT(N138:AD138)</f>
        <v>13</v>
      </c>
      <c r="H138" s="182">
        <f aca="true" t="shared" si="50" ref="H138:H158">SUM(N138:AD138)</f>
        <v>12</v>
      </c>
      <c r="I138" s="182">
        <f aca="true" t="shared" si="51" ref="I138:I158">SUM(AF138:AV138)</f>
        <v>5</v>
      </c>
      <c r="J138" s="183">
        <f aca="true" t="shared" si="52" ref="J138:J153">SUM(H138:I138)</f>
        <v>17</v>
      </c>
      <c r="K138" s="182">
        <f aca="true" t="shared" si="53" ref="K138:K153">SUM(AX138:BN138)</f>
        <v>0</v>
      </c>
      <c r="L138" s="157"/>
      <c r="M138" s="157"/>
      <c r="N138" s="184">
        <v>2</v>
      </c>
      <c r="O138" s="184">
        <v>1</v>
      </c>
      <c r="P138" s="184">
        <v>1</v>
      </c>
      <c r="Q138" s="184">
        <v>2</v>
      </c>
      <c r="R138" s="184">
        <v>0</v>
      </c>
      <c r="S138" s="787"/>
      <c r="T138" s="197">
        <v>2</v>
      </c>
      <c r="U138" s="681">
        <v>1</v>
      </c>
      <c r="V138" s="184"/>
      <c r="W138" s="184">
        <v>1</v>
      </c>
      <c r="X138" s="184">
        <v>0</v>
      </c>
      <c r="Y138" s="184"/>
      <c r="Z138" s="184"/>
      <c r="AA138" s="184">
        <v>1</v>
      </c>
      <c r="AB138" s="184">
        <v>0</v>
      </c>
      <c r="AC138" s="184">
        <v>1</v>
      </c>
      <c r="AD138" s="184">
        <v>0</v>
      </c>
      <c r="AE138" s="173"/>
      <c r="AF138" s="182">
        <v>0</v>
      </c>
      <c r="AG138" s="182">
        <v>1</v>
      </c>
      <c r="AH138" s="182">
        <v>0</v>
      </c>
      <c r="AI138" s="182">
        <v>1</v>
      </c>
      <c r="AJ138" s="182">
        <v>0</v>
      </c>
      <c r="AK138" s="182"/>
      <c r="AL138" s="182">
        <v>0</v>
      </c>
      <c r="AM138" s="182">
        <v>1</v>
      </c>
      <c r="AN138" s="182"/>
      <c r="AO138" s="182">
        <v>0</v>
      </c>
      <c r="AP138" s="182">
        <v>0</v>
      </c>
      <c r="AQ138" s="182"/>
      <c r="AR138" s="182"/>
      <c r="AS138" s="182">
        <v>0</v>
      </c>
      <c r="AT138" s="182">
        <v>2</v>
      </c>
      <c r="AU138" s="182">
        <v>0</v>
      </c>
      <c r="AV138" s="182">
        <v>0</v>
      </c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</row>
    <row r="139" spans="1:68" s="86" customFormat="1" ht="11.25" customHeight="1">
      <c r="A139" s="21">
        <v>10</v>
      </c>
      <c r="B139" s="22" t="s">
        <v>182</v>
      </c>
      <c r="C139" s="22" t="s">
        <v>183</v>
      </c>
      <c r="D139" s="220">
        <v>530720</v>
      </c>
      <c r="E139" s="182" t="s">
        <v>819</v>
      </c>
      <c r="F139" s="233">
        <f t="shared" si="48"/>
        <v>0.26666666666666666</v>
      </c>
      <c r="G139" s="182">
        <f t="shared" si="49"/>
        <v>15</v>
      </c>
      <c r="H139" s="182">
        <f t="shared" si="50"/>
        <v>0</v>
      </c>
      <c r="I139" s="182">
        <f t="shared" si="51"/>
        <v>4</v>
      </c>
      <c r="J139" s="183">
        <f t="shared" si="52"/>
        <v>4</v>
      </c>
      <c r="K139" s="182">
        <f t="shared" si="53"/>
        <v>0</v>
      </c>
      <c r="L139" s="185"/>
      <c r="M139" s="185"/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787">
        <v>0</v>
      </c>
      <c r="T139" s="197">
        <v>0</v>
      </c>
      <c r="U139" s="681">
        <v>0</v>
      </c>
      <c r="V139" s="184">
        <v>0</v>
      </c>
      <c r="W139" s="184">
        <v>0</v>
      </c>
      <c r="X139" s="184">
        <v>0</v>
      </c>
      <c r="Y139" s="184"/>
      <c r="Z139" s="184">
        <v>0</v>
      </c>
      <c r="AA139" s="184">
        <v>0</v>
      </c>
      <c r="AB139" s="184"/>
      <c r="AC139" s="184">
        <v>0</v>
      </c>
      <c r="AD139" s="184">
        <v>0</v>
      </c>
      <c r="AE139" s="173"/>
      <c r="AF139" s="182">
        <v>0</v>
      </c>
      <c r="AG139" s="182">
        <v>0</v>
      </c>
      <c r="AH139" s="182">
        <v>0</v>
      </c>
      <c r="AI139" s="182">
        <v>0</v>
      </c>
      <c r="AJ139" s="182">
        <v>0</v>
      </c>
      <c r="AK139" s="182">
        <v>0</v>
      </c>
      <c r="AL139" s="182">
        <v>1</v>
      </c>
      <c r="AM139" s="182">
        <v>2</v>
      </c>
      <c r="AN139" s="182">
        <v>0</v>
      </c>
      <c r="AO139" s="182">
        <v>0</v>
      </c>
      <c r="AP139" s="182">
        <v>1</v>
      </c>
      <c r="AQ139" s="182"/>
      <c r="AR139" s="182">
        <v>0</v>
      </c>
      <c r="AS139" s="182">
        <v>0</v>
      </c>
      <c r="AT139" s="182"/>
      <c r="AU139" s="182">
        <v>0</v>
      </c>
      <c r="AV139" s="182">
        <v>0</v>
      </c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P139" s="186"/>
    </row>
    <row r="140" spans="1:68" s="186" customFormat="1" ht="11.25" customHeight="1">
      <c r="A140" s="21">
        <v>8</v>
      </c>
      <c r="B140" s="96" t="s">
        <v>185</v>
      </c>
      <c r="C140" s="96" t="s">
        <v>29</v>
      </c>
      <c r="D140" s="469">
        <v>580122</v>
      </c>
      <c r="E140" s="182" t="s">
        <v>819</v>
      </c>
      <c r="F140" s="233">
        <f t="shared" si="48"/>
        <v>1.3529411764705883</v>
      </c>
      <c r="G140" s="182">
        <f t="shared" si="49"/>
        <v>17</v>
      </c>
      <c r="H140" s="182">
        <f t="shared" si="50"/>
        <v>8</v>
      </c>
      <c r="I140" s="182">
        <f t="shared" si="51"/>
        <v>15</v>
      </c>
      <c r="J140" s="183">
        <f t="shared" si="52"/>
        <v>23</v>
      </c>
      <c r="K140" s="182">
        <f t="shared" si="53"/>
        <v>0</v>
      </c>
      <c r="L140" s="157"/>
      <c r="M140" s="157"/>
      <c r="N140" s="184">
        <v>0</v>
      </c>
      <c r="O140" s="184">
        <v>0</v>
      </c>
      <c r="P140" s="184">
        <v>0</v>
      </c>
      <c r="Q140" s="184">
        <v>0</v>
      </c>
      <c r="R140" s="184">
        <v>1</v>
      </c>
      <c r="S140" s="787">
        <v>0</v>
      </c>
      <c r="T140" s="197">
        <v>1</v>
      </c>
      <c r="U140" s="681">
        <v>2</v>
      </c>
      <c r="V140" s="184">
        <v>1</v>
      </c>
      <c r="W140" s="184">
        <v>0</v>
      </c>
      <c r="X140" s="184">
        <v>0</v>
      </c>
      <c r="Y140" s="184">
        <v>0</v>
      </c>
      <c r="Z140" s="184">
        <v>1</v>
      </c>
      <c r="AA140" s="184">
        <v>1</v>
      </c>
      <c r="AB140" s="184">
        <v>0</v>
      </c>
      <c r="AC140" s="184">
        <v>0</v>
      </c>
      <c r="AD140" s="184">
        <v>1</v>
      </c>
      <c r="AE140" s="173"/>
      <c r="AF140" s="182">
        <v>1</v>
      </c>
      <c r="AG140" s="182">
        <v>0</v>
      </c>
      <c r="AH140" s="182">
        <v>1</v>
      </c>
      <c r="AI140" s="182">
        <v>1</v>
      </c>
      <c r="AJ140" s="182">
        <v>0</v>
      </c>
      <c r="AK140" s="182">
        <v>0</v>
      </c>
      <c r="AL140" s="182">
        <v>3</v>
      </c>
      <c r="AM140" s="182">
        <v>2</v>
      </c>
      <c r="AN140" s="182">
        <v>0</v>
      </c>
      <c r="AO140" s="182">
        <v>0</v>
      </c>
      <c r="AP140" s="182">
        <v>1</v>
      </c>
      <c r="AQ140" s="182">
        <v>2</v>
      </c>
      <c r="AR140" s="182">
        <v>1</v>
      </c>
      <c r="AS140" s="182">
        <v>0</v>
      </c>
      <c r="AT140" s="182">
        <v>1</v>
      </c>
      <c r="AU140" s="182">
        <v>1</v>
      </c>
      <c r="AV140" s="182">
        <v>1</v>
      </c>
      <c r="AW140" s="86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86"/>
      <c r="BP140" s="86"/>
    </row>
    <row r="141" spans="1:67" s="86" customFormat="1" ht="11.25" customHeight="1">
      <c r="A141" s="21">
        <v>2</v>
      </c>
      <c r="B141" s="49" t="s">
        <v>366</v>
      </c>
      <c r="C141" s="49" t="s">
        <v>34</v>
      </c>
      <c r="D141" s="220">
        <v>711022</v>
      </c>
      <c r="E141" s="182" t="s">
        <v>819</v>
      </c>
      <c r="F141" s="233">
        <f t="shared" si="48"/>
        <v>0.6666666666666666</v>
      </c>
      <c r="G141" s="182">
        <f t="shared" si="49"/>
        <v>15</v>
      </c>
      <c r="H141" s="182">
        <f t="shared" si="50"/>
        <v>2</v>
      </c>
      <c r="I141" s="182">
        <f t="shared" si="51"/>
        <v>8</v>
      </c>
      <c r="J141" s="183">
        <f t="shared" si="52"/>
        <v>10</v>
      </c>
      <c r="K141" s="182">
        <f t="shared" si="53"/>
        <v>0</v>
      </c>
      <c r="L141" s="157"/>
      <c r="M141" s="157"/>
      <c r="N141" s="184">
        <v>0</v>
      </c>
      <c r="O141" s="184">
        <v>0</v>
      </c>
      <c r="P141" s="184">
        <v>0</v>
      </c>
      <c r="Q141" s="184">
        <v>0</v>
      </c>
      <c r="R141" s="184">
        <v>0</v>
      </c>
      <c r="S141" s="787">
        <v>0</v>
      </c>
      <c r="T141" s="197"/>
      <c r="U141" s="681">
        <v>0</v>
      </c>
      <c r="V141" s="184">
        <v>0</v>
      </c>
      <c r="W141" s="184">
        <v>0</v>
      </c>
      <c r="X141" s="184"/>
      <c r="Y141" s="184">
        <v>0</v>
      </c>
      <c r="Z141" s="184">
        <v>0</v>
      </c>
      <c r="AA141" s="184">
        <v>0</v>
      </c>
      <c r="AB141" s="184">
        <v>2</v>
      </c>
      <c r="AC141" s="184">
        <v>0</v>
      </c>
      <c r="AD141" s="184">
        <v>0</v>
      </c>
      <c r="AE141" s="173"/>
      <c r="AF141" s="182">
        <v>0</v>
      </c>
      <c r="AG141" s="182">
        <v>1</v>
      </c>
      <c r="AH141" s="182">
        <v>0</v>
      </c>
      <c r="AI141" s="182">
        <v>0</v>
      </c>
      <c r="AJ141" s="182">
        <v>1</v>
      </c>
      <c r="AK141" s="182">
        <v>0</v>
      </c>
      <c r="AL141" s="182"/>
      <c r="AM141" s="182">
        <v>2</v>
      </c>
      <c r="AN141" s="182">
        <v>1</v>
      </c>
      <c r="AO141" s="182">
        <v>0</v>
      </c>
      <c r="AP141" s="182"/>
      <c r="AQ141" s="182">
        <v>0</v>
      </c>
      <c r="AR141" s="182">
        <v>2</v>
      </c>
      <c r="AS141" s="182">
        <v>0</v>
      </c>
      <c r="AT141" s="182">
        <v>1</v>
      </c>
      <c r="AU141" s="182">
        <v>0</v>
      </c>
      <c r="AV141" s="182">
        <v>0</v>
      </c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186"/>
    </row>
    <row r="142" spans="1:66" s="86" customFormat="1" ht="11.25" customHeight="1">
      <c r="A142" s="21">
        <v>4</v>
      </c>
      <c r="B142" s="152" t="s">
        <v>370</v>
      </c>
      <c r="C142" s="152" t="s">
        <v>34</v>
      </c>
      <c r="D142" s="220">
        <v>941221</v>
      </c>
      <c r="E142" s="182" t="s">
        <v>819</v>
      </c>
      <c r="F142" s="233">
        <f t="shared" si="48"/>
        <v>2</v>
      </c>
      <c r="G142" s="182">
        <f t="shared" si="49"/>
        <v>12</v>
      </c>
      <c r="H142" s="182">
        <f t="shared" si="50"/>
        <v>18</v>
      </c>
      <c r="I142" s="182">
        <f t="shared" si="51"/>
        <v>6</v>
      </c>
      <c r="J142" s="183">
        <f t="shared" si="52"/>
        <v>24</v>
      </c>
      <c r="K142" s="182">
        <f t="shared" si="53"/>
        <v>0</v>
      </c>
      <c r="L142" s="187"/>
      <c r="M142" s="187"/>
      <c r="N142" s="184">
        <v>0</v>
      </c>
      <c r="O142" s="184">
        <v>3</v>
      </c>
      <c r="P142" s="184">
        <v>1</v>
      </c>
      <c r="Q142" s="184"/>
      <c r="R142" s="184">
        <v>1</v>
      </c>
      <c r="S142" s="787">
        <v>0</v>
      </c>
      <c r="T142" s="197"/>
      <c r="U142" s="681">
        <v>4</v>
      </c>
      <c r="V142" s="184">
        <v>1</v>
      </c>
      <c r="W142" s="184">
        <v>0</v>
      </c>
      <c r="X142" s="184">
        <v>3</v>
      </c>
      <c r="Y142" s="184">
        <v>2</v>
      </c>
      <c r="Z142" s="184">
        <v>1</v>
      </c>
      <c r="AA142" s="184"/>
      <c r="AB142" s="184">
        <v>2</v>
      </c>
      <c r="AC142" s="184"/>
      <c r="AD142" s="184"/>
      <c r="AE142" s="173"/>
      <c r="AF142" s="182">
        <v>1</v>
      </c>
      <c r="AG142" s="182">
        <v>1</v>
      </c>
      <c r="AH142" s="182">
        <v>0</v>
      </c>
      <c r="AI142" s="182"/>
      <c r="AJ142" s="182">
        <v>0</v>
      </c>
      <c r="AK142" s="182">
        <v>1</v>
      </c>
      <c r="AL142" s="182"/>
      <c r="AM142" s="182">
        <v>1</v>
      </c>
      <c r="AN142" s="182">
        <v>0</v>
      </c>
      <c r="AO142" s="182">
        <v>0</v>
      </c>
      <c r="AP142" s="182">
        <v>0</v>
      </c>
      <c r="AQ142" s="182">
        <v>0</v>
      </c>
      <c r="AR142" s="182">
        <v>2</v>
      </c>
      <c r="AS142" s="182"/>
      <c r="AT142" s="182">
        <v>0</v>
      </c>
      <c r="AU142" s="182"/>
      <c r="AV142" s="182"/>
      <c r="AW142" s="186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</row>
    <row r="143" spans="1:66" s="86" customFormat="1" ht="11.25" customHeight="1">
      <c r="A143" s="21">
        <v>9</v>
      </c>
      <c r="B143" s="49" t="s">
        <v>248</v>
      </c>
      <c r="C143" s="49" t="s">
        <v>249</v>
      </c>
      <c r="D143" s="190">
        <v>950417</v>
      </c>
      <c r="E143" s="182" t="s">
        <v>819</v>
      </c>
      <c r="F143" s="233">
        <f t="shared" si="48"/>
        <v>1.6666666666666667</v>
      </c>
      <c r="G143" s="182">
        <f t="shared" si="49"/>
        <v>12</v>
      </c>
      <c r="H143" s="182">
        <f t="shared" si="50"/>
        <v>18</v>
      </c>
      <c r="I143" s="182">
        <f t="shared" si="51"/>
        <v>2</v>
      </c>
      <c r="J143" s="183">
        <f t="shared" si="52"/>
        <v>20</v>
      </c>
      <c r="K143" s="182">
        <f t="shared" si="53"/>
        <v>0</v>
      </c>
      <c r="L143" s="157"/>
      <c r="M143" s="157"/>
      <c r="N143" s="184"/>
      <c r="O143" s="184">
        <v>2</v>
      </c>
      <c r="P143" s="184">
        <v>0</v>
      </c>
      <c r="Q143" s="184">
        <v>1</v>
      </c>
      <c r="R143" s="184">
        <v>2</v>
      </c>
      <c r="S143" s="787">
        <v>2</v>
      </c>
      <c r="T143" s="197">
        <v>3</v>
      </c>
      <c r="U143" s="681">
        <v>2</v>
      </c>
      <c r="V143" s="184">
        <v>0</v>
      </c>
      <c r="W143" s="184"/>
      <c r="X143" s="184"/>
      <c r="Y143" s="184">
        <v>0</v>
      </c>
      <c r="Z143" s="184"/>
      <c r="AA143" s="184"/>
      <c r="AB143" s="184">
        <v>4</v>
      </c>
      <c r="AC143" s="184">
        <v>2</v>
      </c>
      <c r="AD143" s="184">
        <v>0</v>
      </c>
      <c r="AE143" s="173"/>
      <c r="AF143" s="182"/>
      <c r="AG143" s="182">
        <v>0</v>
      </c>
      <c r="AH143" s="182">
        <v>0</v>
      </c>
      <c r="AI143" s="182">
        <v>0</v>
      </c>
      <c r="AJ143" s="182">
        <v>0</v>
      </c>
      <c r="AK143" s="182">
        <v>0</v>
      </c>
      <c r="AL143" s="182">
        <v>1</v>
      </c>
      <c r="AM143" s="182">
        <v>1</v>
      </c>
      <c r="AN143" s="182">
        <v>0</v>
      </c>
      <c r="AO143" s="182"/>
      <c r="AP143" s="182"/>
      <c r="AQ143" s="182">
        <v>0</v>
      </c>
      <c r="AR143" s="182"/>
      <c r="AS143" s="182"/>
      <c r="AT143" s="182">
        <v>0</v>
      </c>
      <c r="AU143" s="182">
        <v>0</v>
      </c>
      <c r="AV143" s="182">
        <v>0</v>
      </c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:66" s="86" customFormat="1" ht="11.25" customHeight="1">
      <c r="A144" s="465">
        <v>99</v>
      </c>
      <c r="B144" s="96" t="s">
        <v>553</v>
      </c>
      <c r="C144" s="96" t="s">
        <v>369</v>
      </c>
      <c r="D144" s="468">
        <v>700909</v>
      </c>
      <c r="E144" s="182" t="s">
        <v>819</v>
      </c>
      <c r="F144" s="233">
        <f t="shared" si="48"/>
        <v>1.3333333333333333</v>
      </c>
      <c r="G144" s="182">
        <f t="shared" si="49"/>
        <v>15</v>
      </c>
      <c r="H144" s="182">
        <f t="shared" si="50"/>
        <v>10</v>
      </c>
      <c r="I144" s="182">
        <f t="shared" si="51"/>
        <v>10</v>
      </c>
      <c r="J144" s="183">
        <f t="shared" si="52"/>
        <v>20</v>
      </c>
      <c r="K144" s="182">
        <f t="shared" si="53"/>
        <v>0</v>
      </c>
      <c r="L144" s="157"/>
      <c r="M144" s="157"/>
      <c r="N144" s="184"/>
      <c r="O144" s="184">
        <v>2</v>
      </c>
      <c r="P144" s="184">
        <v>1</v>
      </c>
      <c r="Q144" s="184"/>
      <c r="R144" s="184">
        <v>1</v>
      </c>
      <c r="S144" s="787">
        <v>1</v>
      </c>
      <c r="T144" s="197">
        <v>1</v>
      </c>
      <c r="U144" s="681">
        <v>0</v>
      </c>
      <c r="V144" s="184">
        <v>0</v>
      </c>
      <c r="W144" s="184">
        <v>0</v>
      </c>
      <c r="X144" s="184">
        <v>0</v>
      </c>
      <c r="Y144" s="184">
        <v>1</v>
      </c>
      <c r="Z144" s="184">
        <v>2</v>
      </c>
      <c r="AA144" s="184">
        <v>0</v>
      </c>
      <c r="AB144" s="184">
        <v>1</v>
      </c>
      <c r="AC144" s="184">
        <v>0</v>
      </c>
      <c r="AD144" s="184">
        <v>0</v>
      </c>
      <c r="AE144" s="173"/>
      <c r="AF144" s="182"/>
      <c r="AG144" s="182">
        <v>0</v>
      </c>
      <c r="AH144" s="182">
        <v>1</v>
      </c>
      <c r="AI144" s="182"/>
      <c r="AJ144" s="182">
        <v>2</v>
      </c>
      <c r="AK144" s="182">
        <v>0</v>
      </c>
      <c r="AL144" s="182">
        <v>2</v>
      </c>
      <c r="AM144" s="182">
        <v>2</v>
      </c>
      <c r="AN144" s="182">
        <v>1</v>
      </c>
      <c r="AO144" s="182">
        <v>0</v>
      </c>
      <c r="AP144" s="182">
        <v>0</v>
      </c>
      <c r="AQ144" s="182">
        <v>0</v>
      </c>
      <c r="AR144" s="182">
        <v>0</v>
      </c>
      <c r="AS144" s="182">
        <v>1</v>
      </c>
      <c r="AT144" s="182">
        <v>1</v>
      </c>
      <c r="AU144" s="182">
        <v>0</v>
      </c>
      <c r="AV144" s="182">
        <v>0</v>
      </c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</row>
    <row r="145" spans="1:66" s="86" customFormat="1" ht="11.25" customHeight="1">
      <c r="A145" s="465">
        <v>51</v>
      </c>
      <c r="B145" s="96" t="s">
        <v>554</v>
      </c>
      <c r="C145" s="96" t="s">
        <v>29</v>
      </c>
      <c r="D145" s="468">
        <v>511106</v>
      </c>
      <c r="E145" s="182" t="s">
        <v>819</v>
      </c>
      <c r="F145" s="233" t="e">
        <f t="shared" si="48"/>
        <v>#DIV/0!</v>
      </c>
      <c r="G145" s="182">
        <f t="shared" si="49"/>
        <v>0</v>
      </c>
      <c r="H145" s="182">
        <f t="shared" si="50"/>
        <v>0</v>
      </c>
      <c r="I145" s="182">
        <f t="shared" si="51"/>
        <v>0</v>
      </c>
      <c r="J145" s="183">
        <f t="shared" si="52"/>
        <v>0</v>
      </c>
      <c r="K145" s="182">
        <f t="shared" si="53"/>
        <v>0</v>
      </c>
      <c r="L145" s="157"/>
      <c r="M145" s="157"/>
      <c r="N145" s="184"/>
      <c r="O145" s="184"/>
      <c r="P145" s="184"/>
      <c r="Q145" s="184"/>
      <c r="R145" s="184"/>
      <c r="S145" s="787"/>
      <c r="T145" s="197"/>
      <c r="U145" s="681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73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</row>
    <row r="146" spans="1:66" s="86" customFormat="1" ht="11.25" customHeight="1">
      <c r="A146" s="466">
        <v>13</v>
      </c>
      <c r="B146" s="150" t="s">
        <v>483</v>
      </c>
      <c r="C146" s="151" t="s">
        <v>25</v>
      </c>
      <c r="D146" s="467">
        <v>690709</v>
      </c>
      <c r="E146" s="182" t="s">
        <v>819</v>
      </c>
      <c r="F146" s="233">
        <f t="shared" si="48"/>
        <v>0.7857142857142857</v>
      </c>
      <c r="G146" s="182">
        <f t="shared" si="49"/>
        <v>14</v>
      </c>
      <c r="H146" s="182">
        <f t="shared" si="50"/>
        <v>5</v>
      </c>
      <c r="I146" s="182">
        <f t="shared" si="51"/>
        <v>6</v>
      </c>
      <c r="J146" s="183">
        <f t="shared" si="52"/>
        <v>11</v>
      </c>
      <c r="K146" s="182">
        <f t="shared" si="53"/>
        <v>0</v>
      </c>
      <c r="L146" s="185"/>
      <c r="M146" s="185"/>
      <c r="N146" s="184"/>
      <c r="O146" s="184">
        <v>0</v>
      </c>
      <c r="P146" s="184">
        <v>1</v>
      </c>
      <c r="Q146" s="184"/>
      <c r="R146" s="184">
        <v>0</v>
      </c>
      <c r="S146" s="787">
        <v>0</v>
      </c>
      <c r="T146" s="197">
        <v>0</v>
      </c>
      <c r="U146" s="681">
        <v>0</v>
      </c>
      <c r="V146" s="184">
        <v>0</v>
      </c>
      <c r="W146" s="184">
        <v>0</v>
      </c>
      <c r="X146" s="184"/>
      <c r="Y146" s="184">
        <v>0</v>
      </c>
      <c r="Z146" s="184">
        <v>1</v>
      </c>
      <c r="AA146" s="184">
        <v>0</v>
      </c>
      <c r="AB146" s="184">
        <v>1</v>
      </c>
      <c r="AC146" s="184">
        <v>1</v>
      </c>
      <c r="AD146" s="184">
        <v>1</v>
      </c>
      <c r="AE146" s="173"/>
      <c r="AF146" s="182"/>
      <c r="AG146" s="182">
        <v>0</v>
      </c>
      <c r="AH146" s="182">
        <v>0</v>
      </c>
      <c r="AI146" s="182"/>
      <c r="AJ146" s="182">
        <v>1</v>
      </c>
      <c r="AK146" s="182">
        <v>0</v>
      </c>
      <c r="AL146" s="182">
        <v>0</v>
      </c>
      <c r="AM146" s="182">
        <v>2</v>
      </c>
      <c r="AN146" s="182">
        <v>0</v>
      </c>
      <c r="AO146" s="182">
        <v>0</v>
      </c>
      <c r="AP146" s="182"/>
      <c r="AQ146" s="182">
        <v>1</v>
      </c>
      <c r="AR146" s="182">
        <v>0</v>
      </c>
      <c r="AS146" s="182">
        <v>1</v>
      </c>
      <c r="AT146" s="182">
        <v>1</v>
      </c>
      <c r="AU146" s="182">
        <v>0</v>
      </c>
      <c r="AV146" s="182">
        <v>0</v>
      </c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</row>
    <row r="147" spans="1:66" s="86" customFormat="1" ht="11.25" customHeight="1">
      <c r="A147" s="21">
        <v>5</v>
      </c>
      <c r="B147" s="22" t="s">
        <v>349</v>
      </c>
      <c r="C147" s="22" t="s">
        <v>24</v>
      </c>
      <c r="D147" s="470">
        <v>780923</v>
      </c>
      <c r="E147" s="182" t="s">
        <v>819</v>
      </c>
      <c r="F147" s="233" t="e">
        <f t="shared" si="48"/>
        <v>#DIV/0!</v>
      </c>
      <c r="G147" s="182">
        <f t="shared" si="49"/>
        <v>0</v>
      </c>
      <c r="H147" s="182">
        <f t="shared" si="50"/>
        <v>0</v>
      </c>
      <c r="I147" s="182">
        <f t="shared" si="51"/>
        <v>0</v>
      </c>
      <c r="J147" s="183">
        <f t="shared" si="52"/>
        <v>0</v>
      </c>
      <c r="K147" s="182">
        <f t="shared" si="53"/>
        <v>0</v>
      </c>
      <c r="L147" s="185"/>
      <c r="M147" s="185"/>
      <c r="N147" s="184"/>
      <c r="O147" s="184"/>
      <c r="P147" s="184"/>
      <c r="Q147" s="184"/>
      <c r="R147" s="184"/>
      <c r="S147" s="787"/>
      <c r="T147" s="197"/>
      <c r="U147" s="681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73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</row>
    <row r="148" spans="1:66" s="86" customFormat="1" ht="11.25" customHeight="1">
      <c r="A148" s="21">
        <v>7</v>
      </c>
      <c r="B148" s="22" t="s">
        <v>181</v>
      </c>
      <c r="C148" s="22" t="s">
        <v>50</v>
      </c>
      <c r="D148" s="220">
        <v>640717</v>
      </c>
      <c r="E148" s="182" t="s">
        <v>819</v>
      </c>
      <c r="F148" s="233" t="e">
        <f t="shared" si="48"/>
        <v>#DIV/0!</v>
      </c>
      <c r="G148" s="182">
        <f t="shared" si="49"/>
        <v>0</v>
      </c>
      <c r="H148" s="182">
        <f t="shared" si="50"/>
        <v>0</v>
      </c>
      <c r="I148" s="182">
        <f t="shared" si="51"/>
        <v>0</v>
      </c>
      <c r="J148" s="183">
        <f t="shared" si="52"/>
        <v>0</v>
      </c>
      <c r="K148" s="182">
        <f t="shared" si="53"/>
        <v>0</v>
      </c>
      <c r="L148" s="185"/>
      <c r="M148" s="185"/>
      <c r="N148" s="184"/>
      <c r="O148" s="184"/>
      <c r="P148" s="184"/>
      <c r="Q148" s="184"/>
      <c r="R148" s="184"/>
      <c r="S148" s="787"/>
      <c r="T148" s="197"/>
      <c r="U148" s="681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73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</row>
    <row r="149" spans="1:68" s="86" customFormat="1" ht="11.25" customHeight="1">
      <c r="A149" s="21">
        <v>3</v>
      </c>
      <c r="B149" s="36" t="s">
        <v>584</v>
      </c>
      <c r="C149" s="36" t="s">
        <v>150</v>
      </c>
      <c r="D149" s="36"/>
      <c r="E149" s="182" t="s">
        <v>819</v>
      </c>
      <c r="F149" s="233">
        <f t="shared" si="48"/>
        <v>0.7142857142857143</v>
      </c>
      <c r="G149" s="182">
        <f t="shared" si="49"/>
        <v>14</v>
      </c>
      <c r="H149" s="182">
        <f t="shared" si="50"/>
        <v>4</v>
      </c>
      <c r="I149" s="182">
        <f t="shared" si="51"/>
        <v>6</v>
      </c>
      <c r="J149" s="183">
        <f t="shared" si="52"/>
        <v>10</v>
      </c>
      <c r="K149" s="182">
        <f t="shared" si="53"/>
        <v>10</v>
      </c>
      <c r="L149" s="157"/>
      <c r="M149" s="157"/>
      <c r="N149" s="184">
        <v>0</v>
      </c>
      <c r="O149" s="184">
        <v>1</v>
      </c>
      <c r="P149" s="184">
        <v>0</v>
      </c>
      <c r="Q149" s="184">
        <v>0</v>
      </c>
      <c r="R149" s="184">
        <v>0</v>
      </c>
      <c r="S149" s="787">
        <v>1</v>
      </c>
      <c r="T149" s="197">
        <v>0</v>
      </c>
      <c r="U149" s="681">
        <v>1</v>
      </c>
      <c r="V149" s="184">
        <v>0</v>
      </c>
      <c r="W149" s="184">
        <v>0</v>
      </c>
      <c r="X149" s="184"/>
      <c r="Y149" s="184"/>
      <c r="Z149" s="184">
        <v>1</v>
      </c>
      <c r="AA149" s="184">
        <v>0</v>
      </c>
      <c r="AB149" s="184">
        <v>0</v>
      </c>
      <c r="AC149" s="184"/>
      <c r="AD149" s="184">
        <v>0</v>
      </c>
      <c r="AE149" s="189"/>
      <c r="AF149" s="182">
        <v>0</v>
      </c>
      <c r="AG149" s="182">
        <v>1</v>
      </c>
      <c r="AH149" s="182">
        <v>1</v>
      </c>
      <c r="AI149" s="182">
        <v>0</v>
      </c>
      <c r="AJ149" s="182">
        <v>0</v>
      </c>
      <c r="AK149" s="182">
        <v>1</v>
      </c>
      <c r="AL149" s="182">
        <v>1</v>
      </c>
      <c r="AM149" s="182">
        <v>1</v>
      </c>
      <c r="AN149" s="182">
        <v>0</v>
      </c>
      <c r="AO149" s="182">
        <v>0</v>
      </c>
      <c r="AP149" s="182"/>
      <c r="AQ149" s="182"/>
      <c r="AR149" s="182">
        <v>0</v>
      </c>
      <c r="AS149" s="182">
        <v>0</v>
      </c>
      <c r="AT149" s="182">
        <v>1</v>
      </c>
      <c r="AU149" s="182"/>
      <c r="AV149" s="182">
        <v>0</v>
      </c>
      <c r="AX149" s="21"/>
      <c r="AY149" s="21"/>
      <c r="AZ149" s="21"/>
      <c r="BA149" s="21"/>
      <c r="BB149" s="21"/>
      <c r="BC149" s="21"/>
      <c r="BD149" s="21"/>
      <c r="BE149" s="21">
        <v>10</v>
      </c>
      <c r="BF149" s="21"/>
      <c r="BG149" s="21"/>
      <c r="BH149" s="21"/>
      <c r="BI149" s="21"/>
      <c r="BJ149" s="21"/>
      <c r="BK149" s="21"/>
      <c r="BL149" s="21"/>
      <c r="BM149" s="21"/>
      <c r="BN149" s="21"/>
      <c r="BO149" s="186"/>
      <c r="BP149" s="186"/>
    </row>
    <row r="150" spans="1:66" s="191" customFormat="1" ht="11.25" customHeight="1">
      <c r="A150" s="21"/>
      <c r="B150" s="36" t="s">
        <v>837</v>
      </c>
      <c r="C150" s="36" t="s">
        <v>29</v>
      </c>
      <c r="D150" s="36"/>
      <c r="E150" s="182" t="s">
        <v>819</v>
      </c>
      <c r="F150" s="233">
        <f t="shared" si="48"/>
        <v>0</v>
      </c>
      <c r="G150" s="182">
        <f t="shared" si="49"/>
        <v>1</v>
      </c>
      <c r="H150" s="182">
        <f t="shared" si="50"/>
        <v>0</v>
      </c>
      <c r="I150" s="182">
        <f t="shared" si="51"/>
        <v>0</v>
      </c>
      <c r="J150" s="183">
        <f t="shared" si="52"/>
        <v>0</v>
      </c>
      <c r="K150" s="182">
        <f t="shared" si="53"/>
        <v>0</v>
      </c>
      <c r="L150" s="187"/>
      <c r="M150" s="187"/>
      <c r="N150" s="184"/>
      <c r="O150" s="184"/>
      <c r="P150" s="184"/>
      <c r="Q150" s="184"/>
      <c r="R150" s="184"/>
      <c r="S150" s="787"/>
      <c r="T150" s="197"/>
      <c r="U150" s="681"/>
      <c r="V150" s="184"/>
      <c r="W150" s="184"/>
      <c r="X150" s="184"/>
      <c r="Y150" s="184">
        <v>0</v>
      </c>
      <c r="Z150" s="184"/>
      <c r="AA150" s="184"/>
      <c r="AB150" s="184"/>
      <c r="AC150" s="184"/>
      <c r="AD150" s="184"/>
      <c r="AE150" s="173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>
        <v>0</v>
      </c>
      <c r="AR150" s="182"/>
      <c r="AS150" s="182"/>
      <c r="AT150" s="182"/>
      <c r="AU150" s="182"/>
      <c r="AV150" s="182"/>
      <c r="AW150" s="186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</row>
    <row r="151" spans="1:66" s="191" customFormat="1" ht="11.25" customHeight="1">
      <c r="A151" s="21"/>
      <c r="B151" s="36" t="s">
        <v>692</v>
      </c>
      <c r="C151" s="36" t="s">
        <v>29</v>
      </c>
      <c r="D151" s="36"/>
      <c r="E151" s="182" t="s">
        <v>819</v>
      </c>
      <c r="F151" s="233">
        <f>J151/G151</f>
        <v>0</v>
      </c>
      <c r="G151" s="182">
        <f>COUNT(N151:AD151)</f>
        <v>1</v>
      </c>
      <c r="H151" s="182">
        <f>SUM(N151:AD151)</f>
        <v>0</v>
      </c>
      <c r="I151" s="182">
        <f>SUM(AF151:AV151)</f>
        <v>0</v>
      </c>
      <c r="J151" s="183">
        <f>SUM(H151:I151)</f>
        <v>0</v>
      </c>
      <c r="K151" s="182">
        <f>SUM(AX151:BN151)</f>
        <v>0</v>
      </c>
      <c r="L151" s="187"/>
      <c r="M151" s="187"/>
      <c r="N151" s="184"/>
      <c r="O151" s="184"/>
      <c r="P151" s="184">
        <v>0</v>
      </c>
      <c r="Q151" s="184"/>
      <c r="R151" s="184"/>
      <c r="S151" s="787"/>
      <c r="T151" s="197"/>
      <c r="U151" s="681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73"/>
      <c r="AF151" s="182"/>
      <c r="AG151" s="182"/>
      <c r="AH151" s="182">
        <v>0</v>
      </c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6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</row>
    <row r="152" spans="1:66" s="191" customFormat="1" ht="11.25" customHeight="1">
      <c r="A152" s="21"/>
      <c r="B152" s="36" t="s">
        <v>47</v>
      </c>
      <c r="C152" s="36" t="s">
        <v>251</v>
      </c>
      <c r="D152" s="36"/>
      <c r="E152" s="182" t="s">
        <v>896</v>
      </c>
      <c r="F152" s="233">
        <f>J152/G152</f>
        <v>2</v>
      </c>
      <c r="G152" s="182">
        <f>COUNT(N152:AD152)</f>
        <v>1</v>
      </c>
      <c r="H152" s="182">
        <f>SUM(N152:AD152)</f>
        <v>0</v>
      </c>
      <c r="I152" s="182">
        <f>SUM(AF152:AV152)</f>
        <v>2</v>
      </c>
      <c r="J152" s="183">
        <f>SUM(H152:I152)</f>
        <v>2</v>
      </c>
      <c r="K152" s="182">
        <f>SUM(AX152:BN152)</f>
        <v>0</v>
      </c>
      <c r="L152" s="187"/>
      <c r="M152" s="187"/>
      <c r="N152" s="184"/>
      <c r="O152" s="184"/>
      <c r="P152" s="184"/>
      <c r="Q152" s="184"/>
      <c r="R152" s="184"/>
      <c r="S152" s="787"/>
      <c r="T152" s="197"/>
      <c r="U152" s="681"/>
      <c r="V152" s="184"/>
      <c r="W152" s="184"/>
      <c r="X152" s="184"/>
      <c r="Y152" s="184"/>
      <c r="Z152" s="184"/>
      <c r="AA152" s="184"/>
      <c r="AB152" s="184"/>
      <c r="AC152" s="184">
        <v>0</v>
      </c>
      <c r="AD152" s="184"/>
      <c r="AE152" s="173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>
        <v>2</v>
      </c>
      <c r="AV152" s="182"/>
      <c r="AW152" s="186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</row>
    <row r="153" spans="1:68" s="191" customFormat="1" ht="11.25" customHeight="1">
      <c r="A153" s="36"/>
      <c r="B153" s="36" t="s">
        <v>223</v>
      </c>
      <c r="C153" s="36" t="s">
        <v>52</v>
      </c>
      <c r="D153" s="36"/>
      <c r="E153" s="182" t="s">
        <v>819</v>
      </c>
      <c r="F153" s="233">
        <f t="shared" si="48"/>
        <v>1.25</v>
      </c>
      <c r="G153" s="182">
        <f t="shared" si="49"/>
        <v>4</v>
      </c>
      <c r="H153" s="182">
        <f t="shared" si="50"/>
        <v>2</v>
      </c>
      <c r="I153" s="182">
        <f t="shared" si="51"/>
        <v>3</v>
      </c>
      <c r="J153" s="183">
        <f t="shared" si="52"/>
        <v>5</v>
      </c>
      <c r="K153" s="182">
        <f t="shared" si="53"/>
        <v>0</v>
      </c>
      <c r="L153" s="173"/>
      <c r="M153" s="173"/>
      <c r="N153" s="184">
        <v>1</v>
      </c>
      <c r="O153" s="184">
        <v>0</v>
      </c>
      <c r="P153" s="184"/>
      <c r="Q153" s="184">
        <v>0</v>
      </c>
      <c r="R153" s="184"/>
      <c r="S153" s="787"/>
      <c r="T153" s="197"/>
      <c r="U153" s="681"/>
      <c r="V153" s="184"/>
      <c r="W153" s="184"/>
      <c r="X153" s="184">
        <v>1</v>
      </c>
      <c r="Y153" s="184"/>
      <c r="Z153" s="184"/>
      <c r="AA153" s="184"/>
      <c r="AB153" s="184"/>
      <c r="AC153" s="184"/>
      <c r="AD153" s="184"/>
      <c r="AE153" s="173"/>
      <c r="AF153" s="182">
        <v>1</v>
      </c>
      <c r="AG153" s="182">
        <v>1</v>
      </c>
      <c r="AH153" s="182"/>
      <c r="AI153" s="182">
        <v>1</v>
      </c>
      <c r="AJ153" s="182"/>
      <c r="AK153" s="182"/>
      <c r="AL153" s="182"/>
      <c r="AM153" s="182"/>
      <c r="AN153" s="182"/>
      <c r="AO153" s="182"/>
      <c r="AP153" s="182">
        <v>0</v>
      </c>
      <c r="AQ153" s="182"/>
      <c r="AR153" s="182"/>
      <c r="AS153" s="182"/>
      <c r="AT153" s="182"/>
      <c r="AU153" s="182"/>
      <c r="AV153" s="182"/>
      <c r="AX153" s="182"/>
      <c r="AY153" s="182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P153" s="86"/>
    </row>
    <row r="154" spans="1:68" s="191" customFormat="1" ht="11.25" customHeight="1">
      <c r="A154" s="36"/>
      <c r="B154" s="36" t="s">
        <v>726</v>
      </c>
      <c r="C154" s="36" t="s">
        <v>52</v>
      </c>
      <c r="D154" s="36"/>
      <c r="E154" s="182" t="s">
        <v>820</v>
      </c>
      <c r="F154" s="233">
        <f>J154/G154</f>
        <v>0</v>
      </c>
      <c r="G154" s="182">
        <f>COUNT(N154:AD154)</f>
        <v>1</v>
      </c>
      <c r="H154" s="182">
        <f>SUM(N154:AD154)</f>
        <v>0</v>
      </c>
      <c r="I154" s="182">
        <f>SUM(AF154:AV154)</f>
        <v>0</v>
      </c>
      <c r="J154" s="183">
        <f>SUM(H154:I154)</f>
        <v>0</v>
      </c>
      <c r="K154" s="182">
        <f>SUM(AX154:BN154)</f>
        <v>0</v>
      </c>
      <c r="L154" s="173"/>
      <c r="M154" s="173"/>
      <c r="N154" s="184"/>
      <c r="O154" s="184"/>
      <c r="P154" s="184"/>
      <c r="Q154" s="184"/>
      <c r="R154" s="184"/>
      <c r="S154" s="787"/>
      <c r="T154" s="197"/>
      <c r="U154" s="681"/>
      <c r="V154" s="184"/>
      <c r="W154" s="184"/>
      <c r="X154" s="184">
        <v>0</v>
      </c>
      <c r="Y154" s="184"/>
      <c r="Z154" s="184"/>
      <c r="AA154" s="184"/>
      <c r="AB154" s="184"/>
      <c r="AC154" s="184"/>
      <c r="AD154" s="184"/>
      <c r="AE154" s="173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>
        <v>0</v>
      </c>
      <c r="AQ154" s="182"/>
      <c r="AR154" s="182"/>
      <c r="AS154" s="182"/>
      <c r="AT154" s="182"/>
      <c r="AU154" s="182"/>
      <c r="AV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P154" s="86"/>
    </row>
    <row r="155" spans="1:68" s="191" customFormat="1" ht="11.25" customHeight="1">
      <c r="A155" s="36" t="s">
        <v>703</v>
      </c>
      <c r="B155" s="36" t="s">
        <v>155</v>
      </c>
      <c r="C155" s="36" t="s">
        <v>156</v>
      </c>
      <c r="D155" s="36"/>
      <c r="E155" s="182" t="s">
        <v>820</v>
      </c>
      <c r="F155" s="233">
        <f>J155/G155</f>
        <v>0.5</v>
      </c>
      <c r="G155" s="182">
        <f>COUNT(N155:AD155)</f>
        <v>2</v>
      </c>
      <c r="H155" s="182">
        <f>SUM(N155:AD155)</f>
        <v>0</v>
      </c>
      <c r="I155" s="182">
        <f>SUM(AF155:AV155)</f>
        <v>1</v>
      </c>
      <c r="J155" s="183">
        <f>SUM(H155:I155)</f>
        <v>1</v>
      </c>
      <c r="K155" s="182">
        <f>SUM(AX155:BN155)</f>
        <v>0</v>
      </c>
      <c r="L155" s="173"/>
      <c r="M155" s="173"/>
      <c r="N155" s="184"/>
      <c r="O155" s="184"/>
      <c r="P155" s="184"/>
      <c r="Q155" s="184">
        <v>0</v>
      </c>
      <c r="R155" s="184"/>
      <c r="S155" s="787"/>
      <c r="T155" s="197">
        <v>0</v>
      </c>
      <c r="U155" s="681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73"/>
      <c r="AF155" s="182"/>
      <c r="AG155" s="182"/>
      <c r="AH155" s="182"/>
      <c r="AI155" s="182">
        <v>1</v>
      </c>
      <c r="AJ155" s="182"/>
      <c r="AK155" s="182"/>
      <c r="AL155" s="182">
        <v>0</v>
      </c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P155" s="86"/>
    </row>
    <row r="156" spans="1:67" s="86" customFormat="1" ht="11.25" customHeight="1">
      <c r="A156" s="36"/>
      <c r="B156" s="443"/>
      <c r="C156" s="443"/>
      <c r="D156" s="22"/>
      <c r="E156" s="182"/>
      <c r="F156" s="233" t="e">
        <f t="shared" si="48"/>
        <v>#DIV/0!</v>
      </c>
      <c r="G156" s="182">
        <f t="shared" si="49"/>
        <v>0</v>
      </c>
      <c r="H156" s="182">
        <f t="shared" si="50"/>
        <v>0</v>
      </c>
      <c r="I156" s="182">
        <f t="shared" si="51"/>
        <v>0</v>
      </c>
      <c r="J156" s="183">
        <f>SUM(H156:I156)</f>
        <v>0</v>
      </c>
      <c r="K156" s="182">
        <f>SUM(AX156:BN156)</f>
        <v>0</v>
      </c>
      <c r="L156" s="173"/>
      <c r="M156" s="173"/>
      <c r="N156" s="184"/>
      <c r="O156" s="184"/>
      <c r="P156" s="184"/>
      <c r="Q156" s="184"/>
      <c r="R156" s="184"/>
      <c r="S156" s="787"/>
      <c r="T156" s="197"/>
      <c r="U156" s="681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73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91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91"/>
    </row>
    <row r="157" spans="1:67" s="86" customFormat="1" ht="11.25" customHeight="1">
      <c r="A157" s="180"/>
      <c r="B157" s="440"/>
      <c r="C157" s="440"/>
      <c r="D157" s="217"/>
      <c r="E157" s="182"/>
      <c r="F157" s="233" t="e">
        <f t="shared" si="48"/>
        <v>#DIV/0!</v>
      </c>
      <c r="G157" s="182">
        <f t="shared" si="49"/>
        <v>0</v>
      </c>
      <c r="H157" s="182">
        <f t="shared" si="50"/>
        <v>0</v>
      </c>
      <c r="I157" s="182">
        <f t="shared" si="51"/>
        <v>0</v>
      </c>
      <c r="J157" s="183">
        <f>SUM(H157:I157)</f>
        <v>0</v>
      </c>
      <c r="K157" s="182">
        <f>SUM(AX157:BN157)</f>
        <v>0</v>
      </c>
      <c r="L157" s="173"/>
      <c r="M157" s="173"/>
      <c r="N157" s="184"/>
      <c r="O157" s="184"/>
      <c r="P157" s="184"/>
      <c r="Q157" s="184"/>
      <c r="R157" s="184"/>
      <c r="S157" s="787"/>
      <c r="T157" s="197"/>
      <c r="U157" s="681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73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91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91"/>
    </row>
    <row r="158" spans="1:67" ht="12.75">
      <c r="A158" s="180"/>
      <c r="B158" s="483" t="s">
        <v>670</v>
      </c>
      <c r="C158" s="483" t="s">
        <v>239</v>
      </c>
      <c r="D158" s="484" t="s">
        <v>671</v>
      </c>
      <c r="E158" s="194"/>
      <c r="F158" s="472">
        <f t="shared" si="48"/>
        <v>10.529411764705882</v>
      </c>
      <c r="G158" s="194">
        <f t="shared" si="49"/>
        <v>17</v>
      </c>
      <c r="H158" s="182">
        <f t="shared" si="50"/>
        <v>179</v>
      </c>
      <c r="I158" s="182">
        <f t="shared" si="51"/>
        <v>0</v>
      </c>
      <c r="J158" s="183">
        <f>H158</f>
        <v>179</v>
      </c>
      <c r="K158" s="182">
        <f>SUM(AX158:BN158)</f>
        <v>0</v>
      </c>
      <c r="L158" s="173"/>
      <c r="M158" s="173"/>
      <c r="N158" s="184">
        <v>14</v>
      </c>
      <c r="O158" s="184">
        <v>2</v>
      </c>
      <c r="P158" s="184">
        <v>12</v>
      </c>
      <c r="Q158" s="184">
        <v>9</v>
      </c>
      <c r="R158" s="184">
        <v>14</v>
      </c>
      <c r="S158" s="787">
        <v>26</v>
      </c>
      <c r="T158" s="197">
        <v>8</v>
      </c>
      <c r="U158" s="681">
        <v>8</v>
      </c>
      <c r="V158" s="184">
        <v>11</v>
      </c>
      <c r="W158" s="184">
        <v>12</v>
      </c>
      <c r="X158" s="184">
        <v>11</v>
      </c>
      <c r="Y158" s="184">
        <v>13</v>
      </c>
      <c r="Z158" s="184">
        <v>3</v>
      </c>
      <c r="AA158" s="184">
        <v>16</v>
      </c>
      <c r="AB158" s="184">
        <v>8</v>
      </c>
      <c r="AC158" s="184">
        <v>8</v>
      </c>
      <c r="AD158" s="184">
        <v>4</v>
      </c>
      <c r="AE158" s="173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91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91"/>
    </row>
    <row r="159" spans="1:67" s="455" customFormat="1" ht="11.25" customHeight="1">
      <c r="A159" s="488" t="s">
        <v>427</v>
      </c>
      <c r="B159" s="175" t="s">
        <v>64</v>
      </c>
      <c r="C159" s="175" t="s">
        <v>65</v>
      </c>
      <c r="D159" s="176" t="s">
        <v>444</v>
      </c>
      <c r="E159" s="177" t="s">
        <v>445</v>
      </c>
      <c r="F159" s="232" t="s">
        <v>485</v>
      </c>
      <c r="G159" s="177" t="s">
        <v>446</v>
      </c>
      <c r="H159" s="177" t="s">
        <v>447</v>
      </c>
      <c r="I159" s="177" t="s">
        <v>448</v>
      </c>
      <c r="J159" s="177" t="s">
        <v>449</v>
      </c>
      <c r="K159" s="177" t="s">
        <v>450</v>
      </c>
      <c r="L159" s="178"/>
      <c r="M159" s="178"/>
      <c r="N159" s="177">
        <v>1</v>
      </c>
      <c r="O159" s="177">
        <v>2</v>
      </c>
      <c r="P159" s="177">
        <v>3</v>
      </c>
      <c r="Q159" s="177">
        <v>4</v>
      </c>
      <c r="R159" s="177">
        <v>5</v>
      </c>
      <c r="S159" s="786">
        <v>6</v>
      </c>
      <c r="T159" s="791">
        <v>7</v>
      </c>
      <c r="U159" s="680">
        <v>8</v>
      </c>
      <c r="V159" s="177">
        <v>9</v>
      </c>
      <c r="W159" s="179">
        <v>10</v>
      </c>
      <c r="X159" s="179">
        <v>11</v>
      </c>
      <c r="Y159" s="179">
        <v>12</v>
      </c>
      <c r="Z159" s="179">
        <v>13</v>
      </c>
      <c r="AA159" s="179">
        <v>14</v>
      </c>
      <c r="AB159" s="179">
        <v>15</v>
      </c>
      <c r="AC159" s="179">
        <v>16</v>
      </c>
      <c r="AD159" s="179">
        <v>17</v>
      </c>
      <c r="AE159" s="157"/>
      <c r="AF159" s="177">
        <v>1</v>
      </c>
      <c r="AG159" s="177">
        <v>2</v>
      </c>
      <c r="AH159" s="177">
        <v>3</v>
      </c>
      <c r="AI159" s="177">
        <v>4</v>
      </c>
      <c r="AJ159" s="177">
        <v>5</v>
      </c>
      <c r="AK159" s="177">
        <v>6</v>
      </c>
      <c r="AL159" s="177">
        <v>7</v>
      </c>
      <c r="AM159" s="177">
        <v>8</v>
      </c>
      <c r="AN159" s="177">
        <v>9</v>
      </c>
      <c r="AO159" s="179">
        <v>10</v>
      </c>
      <c r="AP159" s="179">
        <v>11</v>
      </c>
      <c r="AQ159" s="179">
        <v>12</v>
      </c>
      <c r="AR159" s="179">
        <v>13</v>
      </c>
      <c r="AS159" s="179">
        <v>14</v>
      </c>
      <c r="AT159" s="179">
        <v>15</v>
      </c>
      <c r="AU159" s="179">
        <v>16</v>
      </c>
      <c r="AV159" s="179">
        <v>17</v>
      </c>
      <c r="AW159" s="86"/>
      <c r="AX159" s="177">
        <v>1</v>
      </c>
      <c r="AY159" s="177">
        <v>2</v>
      </c>
      <c r="AZ159" s="177">
        <v>3</v>
      </c>
      <c r="BA159" s="177">
        <v>4</v>
      </c>
      <c r="BB159" s="177">
        <v>5</v>
      </c>
      <c r="BC159" s="177">
        <v>6</v>
      </c>
      <c r="BD159" s="177">
        <v>7</v>
      </c>
      <c r="BE159" s="177">
        <v>8</v>
      </c>
      <c r="BF159" s="177">
        <v>9</v>
      </c>
      <c r="BG159" s="177">
        <v>10</v>
      </c>
      <c r="BH159" s="177">
        <v>11</v>
      </c>
      <c r="BI159" s="177">
        <v>12</v>
      </c>
      <c r="BJ159" s="177">
        <v>13</v>
      </c>
      <c r="BK159" s="177">
        <v>14</v>
      </c>
      <c r="BL159" s="177">
        <v>15</v>
      </c>
      <c r="BM159" s="177">
        <v>16</v>
      </c>
      <c r="BN159" s="177">
        <v>17</v>
      </c>
      <c r="BO159" s="86"/>
    </row>
    <row r="160" spans="1:66" s="86" customFormat="1" ht="11.25" customHeight="1">
      <c r="A160" s="96">
        <v>19</v>
      </c>
      <c r="B160" s="96" t="s">
        <v>30</v>
      </c>
      <c r="C160" s="96" t="s">
        <v>31</v>
      </c>
      <c r="D160" s="625">
        <v>831307</v>
      </c>
      <c r="E160" s="182" t="s">
        <v>688</v>
      </c>
      <c r="F160" s="233">
        <f aca="true" t="shared" si="54" ref="F160:F181">J160/G160</f>
        <v>0.5</v>
      </c>
      <c r="G160" s="182">
        <f aca="true" t="shared" si="55" ref="G160:G181">COUNT(N160:AD160)</f>
        <v>16</v>
      </c>
      <c r="H160" s="182">
        <f aca="true" t="shared" si="56" ref="H160:H181">SUM(N160:AD160)</f>
        <v>4</v>
      </c>
      <c r="I160" s="182">
        <f aca="true" t="shared" si="57" ref="I160:I181">SUM(AF160:AV160)</f>
        <v>4</v>
      </c>
      <c r="J160" s="183">
        <f aca="true" t="shared" si="58" ref="J160:J173">SUM(H160:I160)</f>
        <v>8</v>
      </c>
      <c r="K160" s="182">
        <f aca="true" t="shared" si="59" ref="K160:K173">SUM(AX160:BN160)</f>
        <v>0</v>
      </c>
      <c r="L160" s="157"/>
      <c r="M160" s="157"/>
      <c r="N160" s="184">
        <v>0</v>
      </c>
      <c r="O160" s="184">
        <v>0</v>
      </c>
      <c r="P160" s="184">
        <v>0</v>
      </c>
      <c r="Q160" s="184">
        <v>1</v>
      </c>
      <c r="R160" s="184">
        <v>1</v>
      </c>
      <c r="S160" s="787">
        <v>0</v>
      </c>
      <c r="T160" s="197">
        <v>0</v>
      </c>
      <c r="U160" s="681"/>
      <c r="V160" s="184">
        <v>0</v>
      </c>
      <c r="W160" s="184">
        <v>0</v>
      </c>
      <c r="X160" s="184">
        <v>0</v>
      </c>
      <c r="Y160" s="184">
        <v>0</v>
      </c>
      <c r="Z160" s="184">
        <v>0</v>
      </c>
      <c r="AA160" s="184">
        <v>0</v>
      </c>
      <c r="AB160" s="184">
        <v>2</v>
      </c>
      <c r="AC160" s="184">
        <v>0</v>
      </c>
      <c r="AD160" s="184">
        <v>0</v>
      </c>
      <c r="AE160" s="173"/>
      <c r="AF160" s="182">
        <v>0</v>
      </c>
      <c r="AG160" s="182">
        <v>0</v>
      </c>
      <c r="AH160" s="182">
        <v>0</v>
      </c>
      <c r="AI160" s="182">
        <v>0</v>
      </c>
      <c r="AJ160" s="182">
        <v>0</v>
      </c>
      <c r="AK160" s="184">
        <v>0</v>
      </c>
      <c r="AL160" s="182">
        <v>0</v>
      </c>
      <c r="AM160" s="182"/>
      <c r="AN160" s="182">
        <v>0</v>
      </c>
      <c r="AO160" s="182">
        <v>1</v>
      </c>
      <c r="AP160" s="182">
        <v>1</v>
      </c>
      <c r="AQ160" s="182">
        <v>0</v>
      </c>
      <c r="AR160" s="182">
        <v>0</v>
      </c>
      <c r="AS160" s="182">
        <v>1</v>
      </c>
      <c r="AT160" s="182">
        <v>1</v>
      </c>
      <c r="AU160" s="182">
        <v>0</v>
      </c>
      <c r="AV160" s="182">
        <v>0</v>
      </c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</row>
    <row r="161" spans="1:68" s="86" customFormat="1" ht="11.25" customHeight="1">
      <c r="A161" s="96"/>
      <c r="B161" s="96" t="s">
        <v>410</v>
      </c>
      <c r="C161" s="96" t="s">
        <v>29</v>
      </c>
      <c r="D161" s="625">
        <v>830502</v>
      </c>
      <c r="E161" s="182" t="s">
        <v>688</v>
      </c>
      <c r="F161" s="233">
        <f t="shared" si="54"/>
        <v>0.8</v>
      </c>
      <c r="G161" s="182">
        <f t="shared" si="55"/>
        <v>5</v>
      </c>
      <c r="H161" s="182">
        <f t="shared" si="56"/>
        <v>1</v>
      </c>
      <c r="I161" s="182">
        <f t="shared" si="57"/>
        <v>3</v>
      </c>
      <c r="J161" s="183">
        <f t="shared" si="58"/>
        <v>4</v>
      </c>
      <c r="K161" s="182">
        <f t="shared" si="59"/>
        <v>0</v>
      </c>
      <c r="L161" s="185"/>
      <c r="M161" s="185"/>
      <c r="N161" s="184"/>
      <c r="O161" s="184">
        <v>0</v>
      </c>
      <c r="P161" s="184"/>
      <c r="Q161" s="184">
        <v>1</v>
      </c>
      <c r="R161" s="184"/>
      <c r="S161" s="787">
        <v>0</v>
      </c>
      <c r="T161" s="197">
        <v>0</v>
      </c>
      <c r="U161" s="681"/>
      <c r="V161" s="184"/>
      <c r="W161" s="184"/>
      <c r="X161" s="184"/>
      <c r="Y161" s="184"/>
      <c r="Z161" s="184">
        <v>0</v>
      </c>
      <c r="AA161" s="184"/>
      <c r="AB161" s="184"/>
      <c r="AC161" s="184"/>
      <c r="AD161" s="184"/>
      <c r="AE161" s="173"/>
      <c r="AF161" s="182"/>
      <c r="AG161" s="182">
        <v>0</v>
      </c>
      <c r="AH161" s="182"/>
      <c r="AI161" s="182">
        <v>1</v>
      </c>
      <c r="AJ161" s="182"/>
      <c r="AK161" s="184">
        <v>0</v>
      </c>
      <c r="AL161" s="182">
        <v>1</v>
      </c>
      <c r="AM161" s="182"/>
      <c r="AN161" s="182"/>
      <c r="AO161" s="182"/>
      <c r="AP161" s="182"/>
      <c r="AQ161" s="182"/>
      <c r="AR161" s="182">
        <v>1</v>
      </c>
      <c r="AS161" s="182"/>
      <c r="AT161" s="182"/>
      <c r="AU161" s="182"/>
      <c r="AV161" s="182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P161" s="186"/>
    </row>
    <row r="162" spans="1:68" s="186" customFormat="1" ht="11.25" customHeight="1">
      <c r="A162" s="96"/>
      <c r="B162" s="96" t="s">
        <v>531</v>
      </c>
      <c r="C162" s="96" t="s">
        <v>292</v>
      </c>
      <c r="D162" s="625">
        <v>790419</v>
      </c>
      <c r="E162" s="182" t="s">
        <v>688</v>
      </c>
      <c r="F162" s="233">
        <f t="shared" si="54"/>
        <v>0.6666666666666666</v>
      </c>
      <c r="G162" s="182">
        <f t="shared" si="55"/>
        <v>6</v>
      </c>
      <c r="H162" s="182">
        <f t="shared" si="56"/>
        <v>2</v>
      </c>
      <c r="I162" s="182">
        <f t="shared" si="57"/>
        <v>2</v>
      </c>
      <c r="J162" s="183">
        <f t="shared" si="58"/>
        <v>4</v>
      </c>
      <c r="K162" s="182">
        <f t="shared" si="59"/>
        <v>0</v>
      </c>
      <c r="L162" s="157"/>
      <c r="M162" s="157"/>
      <c r="N162" s="184">
        <v>0</v>
      </c>
      <c r="O162" s="184"/>
      <c r="P162" s="184"/>
      <c r="Q162" s="184"/>
      <c r="R162" s="184"/>
      <c r="S162" s="787"/>
      <c r="T162" s="197">
        <v>0</v>
      </c>
      <c r="U162" s="681">
        <v>0</v>
      </c>
      <c r="V162" s="184"/>
      <c r="W162" s="184"/>
      <c r="X162" s="184"/>
      <c r="Y162" s="184"/>
      <c r="Z162" s="184"/>
      <c r="AA162" s="184">
        <v>1</v>
      </c>
      <c r="AB162" s="184">
        <v>1</v>
      </c>
      <c r="AC162" s="184">
        <v>0</v>
      </c>
      <c r="AD162" s="184"/>
      <c r="AE162" s="173"/>
      <c r="AF162" s="182">
        <v>0</v>
      </c>
      <c r="AG162" s="182"/>
      <c r="AH162" s="182"/>
      <c r="AI162" s="182"/>
      <c r="AJ162" s="182"/>
      <c r="AK162" s="184"/>
      <c r="AL162" s="182">
        <v>0</v>
      </c>
      <c r="AM162" s="182">
        <v>0</v>
      </c>
      <c r="AN162" s="182"/>
      <c r="AO162" s="182"/>
      <c r="AP162" s="182"/>
      <c r="AQ162" s="182"/>
      <c r="AR162" s="182"/>
      <c r="AS162" s="182">
        <v>0</v>
      </c>
      <c r="AT162" s="182">
        <v>2</v>
      </c>
      <c r="AU162" s="182">
        <v>0</v>
      </c>
      <c r="AV162" s="182"/>
      <c r="AW162" s="86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86"/>
      <c r="BP162" s="86"/>
    </row>
    <row r="163" spans="1:67" s="86" customFormat="1" ht="11.25" customHeight="1">
      <c r="A163" s="96">
        <v>74</v>
      </c>
      <c r="B163" s="96" t="s">
        <v>32</v>
      </c>
      <c r="C163" s="96" t="s">
        <v>33</v>
      </c>
      <c r="D163" s="625">
        <v>741220</v>
      </c>
      <c r="E163" s="182" t="s">
        <v>688</v>
      </c>
      <c r="F163" s="233">
        <f t="shared" si="54"/>
        <v>0.7333333333333333</v>
      </c>
      <c r="G163" s="182">
        <f t="shared" si="55"/>
        <v>15</v>
      </c>
      <c r="H163" s="182">
        <f t="shared" si="56"/>
        <v>5</v>
      </c>
      <c r="I163" s="182">
        <f t="shared" si="57"/>
        <v>6</v>
      </c>
      <c r="J163" s="183">
        <f t="shared" si="58"/>
        <v>11</v>
      </c>
      <c r="K163" s="182">
        <f t="shared" si="59"/>
        <v>0</v>
      </c>
      <c r="L163" s="157"/>
      <c r="M163" s="157"/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787">
        <v>0</v>
      </c>
      <c r="T163" s="197">
        <v>0</v>
      </c>
      <c r="U163" s="681">
        <v>0</v>
      </c>
      <c r="V163" s="184">
        <v>2</v>
      </c>
      <c r="W163" s="184">
        <v>1</v>
      </c>
      <c r="X163" s="184">
        <v>1</v>
      </c>
      <c r="Y163" s="184">
        <v>0</v>
      </c>
      <c r="Z163" s="184"/>
      <c r="AA163" s="184"/>
      <c r="AB163" s="184">
        <v>0</v>
      </c>
      <c r="AC163" s="184">
        <v>1</v>
      </c>
      <c r="AD163" s="184">
        <v>0</v>
      </c>
      <c r="AE163" s="173"/>
      <c r="AF163" s="182">
        <v>2</v>
      </c>
      <c r="AG163" s="182">
        <v>0</v>
      </c>
      <c r="AH163" s="182">
        <v>0</v>
      </c>
      <c r="AI163" s="182">
        <v>2</v>
      </c>
      <c r="AJ163" s="182">
        <v>0</v>
      </c>
      <c r="AK163" s="184">
        <v>0</v>
      </c>
      <c r="AL163" s="182">
        <v>0</v>
      </c>
      <c r="AM163" s="182">
        <v>0</v>
      </c>
      <c r="AN163" s="182">
        <v>0</v>
      </c>
      <c r="AO163" s="182">
        <v>0</v>
      </c>
      <c r="AP163" s="182">
        <v>0</v>
      </c>
      <c r="AQ163" s="182">
        <v>1</v>
      </c>
      <c r="AR163" s="182"/>
      <c r="AS163" s="182"/>
      <c r="AT163" s="182">
        <v>0</v>
      </c>
      <c r="AU163" s="182">
        <v>1</v>
      </c>
      <c r="AV163" s="182">
        <v>0</v>
      </c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186"/>
    </row>
    <row r="164" spans="1:66" s="86" customFormat="1" ht="11.25" customHeight="1">
      <c r="A164" s="96">
        <v>79</v>
      </c>
      <c r="B164" s="96" t="s">
        <v>32</v>
      </c>
      <c r="C164" s="96" t="s">
        <v>34</v>
      </c>
      <c r="D164" s="625">
        <v>790813</v>
      </c>
      <c r="E164" s="182" t="s">
        <v>688</v>
      </c>
      <c r="F164" s="233" t="e">
        <f t="shared" si="54"/>
        <v>#DIV/0!</v>
      </c>
      <c r="G164" s="182">
        <f t="shared" si="55"/>
        <v>0</v>
      </c>
      <c r="H164" s="182">
        <f t="shared" si="56"/>
        <v>0</v>
      </c>
      <c r="I164" s="182">
        <f t="shared" si="57"/>
        <v>0</v>
      </c>
      <c r="J164" s="183">
        <f t="shared" si="58"/>
        <v>0</v>
      </c>
      <c r="K164" s="182">
        <f t="shared" si="59"/>
        <v>0</v>
      </c>
      <c r="L164" s="187"/>
      <c r="M164" s="187"/>
      <c r="N164" s="184"/>
      <c r="O164" s="184"/>
      <c r="P164" s="184"/>
      <c r="Q164" s="184"/>
      <c r="R164" s="184"/>
      <c r="S164" s="787"/>
      <c r="T164" s="197"/>
      <c r="U164" s="681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73"/>
      <c r="AF164" s="182"/>
      <c r="AG164" s="182"/>
      <c r="AH164" s="182"/>
      <c r="AI164" s="182"/>
      <c r="AJ164" s="182"/>
      <c r="AK164" s="184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6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</row>
    <row r="165" spans="1:66" s="86" customFormat="1" ht="11.25" customHeight="1">
      <c r="A165" s="96">
        <v>11</v>
      </c>
      <c r="B165" s="96" t="s">
        <v>356</v>
      </c>
      <c r="C165" s="96" t="s">
        <v>33</v>
      </c>
      <c r="D165" s="625">
        <v>740727</v>
      </c>
      <c r="E165" s="182" t="s">
        <v>688</v>
      </c>
      <c r="F165" s="233">
        <f t="shared" si="54"/>
        <v>1.9090909090909092</v>
      </c>
      <c r="G165" s="182">
        <f t="shared" si="55"/>
        <v>11</v>
      </c>
      <c r="H165" s="182">
        <f t="shared" si="56"/>
        <v>10</v>
      </c>
      <c r="I165" s="182">
        <f t="shared" si="57"/>
        <v>11</v>
      </c>
      <c r="J165" s="183">
        <f t="shared" si="58"/>
        <v>21</v>
      </c>
      <c r="K165" s="182">
        <f t="shared" si="59"/>
        <v>0</v>
      </c>
      <c r="L165" s="157"/>
      <c r="M165" s="157"/>
      <c r="N165" s="184">
        <v>1</v>
      </c>
      <c r="O165" s="184">
        <v>4</v>
      </c>
      <c r="P165" s="184"/>
      <c r="Q165" s="184">
        <v>1</v>
      </c>
      <c r="R165" s="184">
        <v>0</v>
      </c>
      <c r="S165" s="787">
        <v>0</v>
      </c>
      <c r="T165" s="197"/>
      <c r="U165" s="681"/>
      <c r="V165" s="184">
        <v>1</v>
      </c>
      <c r="W165" s="184"/>
      <c r="X165" s="184">
        <v>1</v>
      </c>
      <c r="Y165" s="184"/>
      <c r="Z165" s="184">
        <v>0</v>
      </c>
      <c r="AA165" s="184">
        <v>0</v>
      </c>
      <c r="AB165" s="184"/>
      <c r="AC165" s="184">
        <v>1</v>
      </c>
      <c r="AD165" s="184">
        <v>1</v>
      </c>
      <c r="AE165" s="173"/>
      <c r="AF165" s="182">
        <v>0</v>
      </c>
      <c r="AG165" s="182">
        <v>1</v>
      </c>
      <c r="AH165" s="182"/>
      <c r="AI165" s="182">
        <v>1</v>
      </c>
      <c r="AJ165" s="182">
        <v>2</v>
      </c>
      <c r="AK165" s="184">
        <v>0</v>
      </c>
      <c r="AL165" s="182"/>
      <c r="AM165" s="182"/>
      <c r="AN165" s="182">
        <v>2</v>
      </c>
      <c r="AO165" s="182"/>
      <c r="AP165" s="182">
        <v>2</v>
      </c>
      <c r="AQ165" s="182"/>
      <c r="AR165" s="182">
        <v>1</v>
      </c>
      <c r="AS165" s="182">
        <v>1</v>
      </c>
      <c r="AT165" s="182"/>
      <c r="AU165" s="182">
        <v>0</v>
      </c>
      <c r="AV165" s="182">
        <v>1</v>
      </c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</row>
    <row r="166" spans="1:66" s="86" customFormat="1" ht="11.25" customHeight="1">
      <c r="A166" s="626"/>
      <c r="B166" s="626" t="s">
        <v>406</v>
      </c>
      <c r="C166" s="96" t="s">
        <v>532</v>
      </c>
      <c r="D166" s="625">
        <v>770426</v>
      </c>
      <c r="E166" s="182" t="s">
        <v>688</v>
      </c>
      <c r="F166" s="233">
        <f t="shared" si="54"/>
        <v>1</v>
      </c>
      <c r="G166" s="182">
        <f t="shared" si="55"/>
        <v>6</v>
      </c>
      <c r="H166" s="182">
        <f t="shared" si="56"/>
        <v>3</v>
      </c>
      <c r="I166" s="182">
        <f t="shared" si="57"/>
        <v>3</v>
      </c>
      <c r="J166" s="183">
        <f t="shared" si="58"/>
        <v>6</v>
      </c>
      <c r="K166" s="182">
        <f t="shared" si="59"/>
        <v>0</v>
      </c>
      <c r="L166" s="157"/>
      <c r="M166" s="157"/>
      <c r="N166" s="184"/>
      <c r="O166" s="184"/>
      <c r="P166" s="184"/>
      <c r="Q166" s="184"/>
      <c r="R166" s="184"/>
      <c r="S166" s="787">
        <v>0</v>
      </c>
      <c r="T166" s="197">
        <v>0</v>
      </c>
      <c r="U166" s="681"/>
      <c r="V166" s="184"/>
      <c r="W166" s="184"/>
      <c r="X166" s="184">
        <v>0</v>
      </c>
      <c r="Y166" s="184">
        <v>0</v>
      </c>
      <c r="Z166" s="184"/>
      <c r="AA166" s="184"/>
      <c r="AB166" s="184"/>
      <c r="AC166" s="184">
        <v>1</v>
      </c>
      <c r="AD166" s="184">
        <v>2</v>
      </c>
      <c r="AE166" s="173"/>
      <c r="AF166" s="182"/>
      <c r="AG166" s="182"/>
      <c r="AH166" s="182"/>
      <c r="AI166" s="182"/>
      <c r="AJ166" s="182"/>
      <c r="AK166" s="184">
        <v>0</v>
      </c>
      <c r="AL166" s="182">
        <v>1</v>
      </c>
      <c r="AM166" s="182"/>
      <c r="AN166" s="182"/>
      <c r="AO166" s="182"/>
      <c r="AP166" s="182">
        <v>1</v>
      </c>
      <c r="AQ166" s="182">
        <v>0</v>
      </c>
      <c r="AR166" s="182"/>
      <c r="AS166" s="182"/>
      <c r="AT166" s="182"/>
      <c r="AU166" s="182">
        <v>0</v>
      </c>
      <c r="AV166" s="182">
        <v>1</v>
      </c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</row>
    <row r="167" spans="1:66" s="86" customFormat="1" ht="11.25" customHeight="1">
      <c r="A167" s="627"/>
      <c r="B167" s="627" t="s">
        <v>533</v>
      </c>
      <c r="C167" s="96" t="s">
        <v>52</v>
      </c>
      <c r="D167" s="625">
        <v>770107</v>
      </c>
      <c r="E167" s="182" t="s">
        <v>688</v>
      </c>
      <c r="F167" s="233">
        <f t="shared" si="54"/>
        <v>1</v>
      </c>
      <c r="G167" s="182">
        <f t="shared" si="55"/>
        <v>15</v>
      </c>
      <c r="H167" s="182">
        <f t="shared" si="56"/>
        <v>13</v>
      </c>
      <c r="I167" s="182">
        <f t="shared" si="57"/>
        <v>2</v>
      </c>
      <c r="J167" s="183">
        <f t="shared" si="58"/>
        <v>15</v>
      </c>
      <c r="K167" s="182">
        <f t="shared" si="59"/>
        <v>0</v>
      </c>
      <c r="L167" s="157"/>
      <c r="M167" s="157"/>
      <c r="N167" s="184"/>
      <c r="O167" s="184">
        <v>1</v>
      </c>
      <c r="P167" s="184">
        <v>0</v>
      </c>
      <c r="Q167" s="184">
        <v>1</v>
      </c>
      <c r="R167" s="184">
        <v>0</v>
      </c>
      <c r="S167" s="787">
        <v>0</v>
      </c>
      <c r="T167" s="197">
        <v>2</v>
      </c>
      <c r="U167" s="681">
        <v>0</v>
      </c>
      <c r="V167" s="184">
        <v>1</v>
      </c>
      <c r="W167" s="184">
        <v>1</v>
      </c>
      <c r="X167" s="184">
        <v>2</v>
      </c>
      <c r="Y167" s="184">
        <v>0</v>
      </c>
      <c r="Z167" s="184">
        <v>2</v>
      </c>
      <c r="AA167" s="184"/>
      <c r="AB167" s="184">
        <v>2</v>
      </c>
      <c r="AC167" s="184">
        <v>0</v>
      </c>
      <c r="AD167" s="184">
        <v>1</v>
      </c>
      <c r="AE167" s="173"/>
      <c r="AF167" s="182"/>
      <c r="AG167" s="182">
        <v>0</v>
      </c>
      <c r="AH167" s="182">
        <v>0</v>
      </c>
      <c r="AI167" s="182">
        <v>0</v>
      </c>
      <c r="AJ167" s="182">
        <v>1</v>
      </c>
      <c r="AK167" s="184">
        <v>0</v>
      </c>
      <c r="AL167" s="182">
        <v>0</v>
      </c>
      <c r="AM167" s="182">
        <v>0</v>
      </c>
      <c r="AN167" s="182">
        <v>0</v>
      </c>
      <c r="AO167" s="182">
        <v>1</v>
      </c>
      <c r="AP167" s="182">
        <v>0</v>
      </c>
      <c r="AQ167" s="182">
        <v>0</v>
      </c>
      <c r="AR167" s="182">
        <v>0</v>
      </c>
      <c r="AS167" s="182"/>
      <c r="AT167" s="182">
        <v>0</v>
      </c>
      <c r="AU167" s="182">
        <v>0</v>
      </c>
      <c r="AV167" s="182">
        <v>0</v>
      </c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</row>
    <row r="168" spans="1:66" s="86" customFormat="1" ht="11.25" customHeight="1">
      <c r="A168" s="168"/>
      <c r="B168" s="168" t="s">
        <v>458</v>
      </c>
      <c r="C168" s="96" t="s">
        <v>33</v>
      </c>
      <c r="D168" s="625">
        <v>670806</v>
      </c>
      <c r="E168" s="182" t="s">
        <v>688</v>
      </c>
      <c r="F168" s="233">
        <f t="shared" si="54"/>
        <v>0.5454545454545454</v>
      </c>
      <c r="G168" s="182">
        <f t="shared" si="55"/>
        <v>11</v>
      </c>
      <c r="H168" s="182">
        <f t="shared" si="56"/>
        <v>2</v>
      </c>
      <c r="I168" s="182">
        <f t="shared" si="57"/>
        <v>4</v>
      </c>
      <c r="J168" s="183">
        <f t="shared" si="58"/>
        <v>6</v>
      </c>
      <c r="K168" s="182">
        <f t="shared" si="59"/>
        <v>0</v>
      </c>
      <c r="L168" s="185"/>
      <c r="M168" s="185"/>
      <c r="N168" s="184">
        <v>1</v>
      </c>
      <c r="O168" s="184"/>
      <c r="P168" s="184"/>
      <c r="Q168" s="184">
        <v>1</v>
      </c>
      <c r="R168" s="184">
        <v>0</v>
      </c>
      <c r="S168" s="787">
        <v>0</v>
      </c>
      <c r="T168" s="197">
        <v>0</v>
      </c>
      <c r="U168" s="681">
        <v>0</v>
      </c>
      <c r="V168" s="184">
        <v>0</v>
      </c>
      <c r="W168" s="184">
        <v>0</v>
      </c>
      <c r="X168" s="184">
        <v>0</v>
      </c>
      <c r="Y168" s="184">
        <v>0</v>
      </c>
      <c r="Z168" s="184">
        <v>0</v>
      </c>
      <c r="AA168" s="184"/>
      <c r="AB168" s="184"/>
      <c r="AC168" s="184"/>
      <c r="AD168" s="184"/>
      <c r="AE168" s="173"/>
      <c r="AF168" s="182">
        <v>0</v>
      </c>
      <c r="AG168" s="182"/>
      <c r="AH168" s="182"/>
      <c r="AI168" s="182">
        <v>2</v>
      </c>
      <c r="AJ168" s="182">
        <v>0</v>
      </c>
      <c r="AK168" s="184">
        <v>0</v>
      </c>
      <c r="AL168" s="182">
        <v>1</v>
      </c>
      <c r="AM168" s="182">
        <v>0</v>
      </c>
      <c r="AN168" s="182">
        <v>0</v>
      </c>
      <c r="AO168" s="182">
        <v>0</v>
      </c>
      <c r="AP168" s="182">
        <v>1</v>
      </c>
      <c r="AQ168" s="182">
        <v>0</v>
      </c>
      <c r="AR168" s="182">
        <v>0</v>
      </c>
      <c r="AS168" s="182"/>
      <c r="AT168" s="182"/>
      <c r="AU168" s="182"/>
      <c r="AV168" s="182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</row>
    <row r="169" spans="1:66" s="86" customFormat="1" ht="11.25" customHeight="1">
      <c r="A169" s="168"/>
      <c r="B169" s="168" t="s">
        <v>458</v>
      </c>
      <c r="C169" s="96" t="s">
        <v>463</v>
      </c>
      <c r="D169" s="625"/>
      <c r="E169" s="182" t="s">
        <v>688</v>
      </c>
      <c r="F169" s="233">
        <f t="shared" si="54"/>
        <v>1</v>
      </c>
      <c r="G169" s="182">
        <f t="shared" si="55"/>
        <v>8</v>
      </c>
      <c r="H169" s="182">
        <f t="shared" si="56"/>
        <v>6</v>
      </c>
      <c r="I169" s="182">
        <f t="shared" si="57"/>
        <v>2</v>
      </c>
      <c r="J169" s="183">
        <f t="shared" si="58"/>
        <v>8</v>
      </c>
      <c r="K169" s="182">
        <f t="shared" si="59"/>
        <v>0</v>
      </c>
      <c r="L169" s="185"/>
      <c r="M169" s="185"/>
      <c r="N169" s="184">
        <v>0</v>
      </c>
      <c r="O169" s="184">
        <v>1</v>
      </c>
      <c r="P169" s="184">
        <v>0</v>
      </c>
      <c r="Q169" s="184">
        <v>1</v>
      </c>
      <c r="R169" s="184">
        <v>2</v>
      </c>
      <c r="S169" s="787"/>
      <c r="T169" s="197"/>
      <c r="U169" s="681"/>
      <c r="V169" s="184">
        <v>0</v>
      </c>
      <c r="W169" s="184">
        <v>1</v>
      </c>
      <c r="X169" s="184">
        <v>1</v>
      </c>
      <c r="Y169" s="184"/>
      <c r="Z169" s="184"/>
      <c r="AA169" s="184"/>
      <c r="AB169" s="184"/>
      <c r="AC169" s="184"/>
      <c r="AD169" s="184"/>
      <c r="AE169" s="173"/>
      <c r="AF169" s="182">
        <v>0</v>
      </c>
      <c r="AG169" s="182">
        <v>0</v>
      </c>
      <c r="AH169" s="182">
        <v>0</v>
      </c>
      <c r="AI169" s="182">
        <v>0</v>
      </c>
      <c r="AJ169" s="182">
        <v>0</v>
      </c>
      <c r="AK169" s="184"/>
      <c r="AL169" s="182"/>
      <c r="AM169" s="182"/>
      <c r="AN169" s="182">
        <v>1</v>
      </c>
      <c r="AO169" s="182">
        <v>1</v>
      </c>
      <c r="AP169" s="182">
        <v>0</v>
      </c>
      <c r="AQ169" s="182"/>
      <c r="AR169" s="182"/>
      <c r="AS169" s="182"/>
      <c r="AT169" s="182"/>
      <c r="AU169" s="182"/>
      <c r="AV169" s="182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</row>
    <row r="170" spans="1:66" s="86" customFormat="1" ht="11.25" customHeight="1">
      <c r="A170" s="628">
        <v>85</v>
      </c>
      <c r="B170" s="628" t="s">
        <v>357</v>
      </c>
      <c r="C170" s="96" t="s">
        <v>52</v>
      </c>
      <c r="D170" s="625">
        <v>850227</v>
      </c>
      <c r="E170" s="182" t="s">
        <v>688</v>
      </c>
      <c r="F170" s="233">
        <f t="shared" si="54"/>
        <v>0.75</v>
      </c>
      <c r="G170" s="182">
        <f t="shared" si="55"/>
        <v>8</v>
      </c>
      <c r="H170" s="182">
        <f t="shared" si="56"/>
        <v>3</v>
      </c>
      <c r="I170" s="182">
        <f t="shared" si="57"/>
        <v>3</v>
      </c>
      <c r="J170" s="183">
        <f t="shared" si="58"/>
        <v>6</v>
      </c>
      <c r="K170" s="182">
        <f t="shared" si="59"/>
        <v>0</v>
      </c>
      <c r="L170" s="185"/>
      <c r="M170" s="185"/>
      <c r="N170" s="184"/>
      <c r="O170" s="184">
        <v>0</v>
      </c>
      <c r="P170" s="184">
        <v>0</v>
      </c>
      <c r="Q170" s="184">
        <v>0</v>
      </c>
      <c r="R170" s="184"/>
      <c r="S170" s="787">
        <v>0</v>
      </c>
      <c r="T170" s="197"/>
      <c r="U170" s="681"/>
      <c r="V170" s="184"/>
      <c r="W170" s="184">
        <v>2</v>
      </c>
      <c r="X170" s="184"/>
      <c r="Y170" s="184"/>
      <c r="Z170" s="184"/>
      <c r="AA170" s="184">
        <v>1</v>
      </c>
      <c r="AB170" s="184"/>
      <c r="AC170" s="184">
        <v>0</v>
      </c>
      <c r="AD170" s="184">
        <v>0</v>
      </c>
      <c r="AE170" s="173"/>
      <c r="AF170" s="182"/>
      <c r="AG170" s="182">
        <v>0</v>
      </c>
      <c r="AH170" s="182">
        <v>0</v>
      </c>
      <c r="AI170" s="182">
        <v>2</v>
      </c>
      <c r="AJ170" s="182"/>
      <c r="AK170" s="184">
        <v>0</v>
      </c>
      <c r="AL170" s="182"/>
      <c r="AM170" s="182"/>
      <c r="AN170" s="182"/>
      <c r="AO170" s="182">
        <v>0</v>
      </c>
      <c r="AP170" s="182"/>
      <c r="AQ170" s="182"/>
      <c r="AR170" s="182"/>
      <c r="AS170" s="182">
        <v>0</v>
      </c>
      <c r="AT170" s="182"/>
      <c r="AU170" s="182">
        <v>0</v>
      </c>
      <c r="AV170" s="182">
        <v>1</v>
      </c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</row>
    <row r="171" spans="1:68" s="86" customFormat="1" ht="11.25" customHeight="1">
      <c r="A171" s="460">
        <v>23</v>
      </c>
      <c r="B171" s="624" t="s">
        <v>184</v>
      </c>
      <c r="C171" s="481" t="s">
        <v>24</v>
      </c>
      <c r="D171" s="625">
        <v>780823</v>
      </c>
      <c r="E171" s="182" t="s">
        <v>688</v>
      </c>
      <c r="F171" s="233">
        <f t="shared" si="54"/>
        <v>0.36363636363636365</v>
      </c>
      <c r="G171" s="182">
        <f t="shared" si="55"/>
        <v>11</v>
      </c>
      <c r="H171" s="182">
        <f t="shared" si="56"/>
        <v>1</v>
      </c>
      <c r="I171" s="182">
        <f t="shared" si="57"/>
        <v>3</v>
      </c>
      <c r="J171" s="183">
        <f t="shared" si="58"/>
        <v>4</v>
      </c>
      <c r="K171" s="182">
        <f t="shared" si="59"/>
        <v>0</v>
      </c>
      <c r="L171" s="157"/>
      <c r="M171" s="157"/>
      <c r="N171" s="184">
        <v>0</v>
      </c>
      <c r="O171" s="184">
        <v>0</v>
      </c>
      <c r="P171" s="184">
        <v>0</v>
      </c>
      <c r="Q171" s="184"/>
      <c r="R171" s="184">
        <v>0</v>
      </c>
      <c r="S171" s="787">
        <v>0</v>
      </c>
      <c r="T171" s="197"/>
      <c r="U171" s="681">
        <v>0</v>
      </c>
      <c r="V171" s="184">
        <v>0</v>
      </c>
      <c r="W171" s="184">
        <v>0</v>
      </c>
      <c r="X171" s="184">
        <v>0</v>
      </c>
      <c r="Y171" s="184">
        <v>1</v>
      </c>
      <c r="Z171" s="184">
        <v>0</v>
      </c>
      <c r="AA171" s="184"/>
      <c r="AB171" s="184"/>
      <c r="AC171" s="184"/>
      <c r="AD171" s="184"/>
      <c r="AE171" s="189"/>
      <c r="AF171" s="182">
        <v>0</v>
      </c>
      <c r="AG171" s="182">
        <v>1</v>
      </c>
      <c r="AH171" s="182">
        <v>0</v>
      </c>
      <c r="AI171" s="182"/>
      <c r="AJ171" s="182">
        <v>0</v>
      </c>
      <c r="AK171" s="184">
        <v>0</v>
      </c>
      <c r="AL171" s="182"/>
      <c r="AM171" s="182">
        <v>0</v>
      </c>
      <c r="AN171" s="182">
        <v>1</v>
      </c>
      <c r="AO171" s="182">
        <v>1</v>
      </c>
      <c r="AP171" s="182">
        <v>0</v>
      </c>
      <c r="AQ171" s="182">
        <v>0</v>
      </c>
      <c r="AR171" s="182">
        <v>0</v>
      </c>
      <c r="AS171" s="182"/>
      <c r="AT171" s="182"/>
      <c r="AU171" s="182"/>
      <c r="AV171" s="182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186"/>
      <c r="BP171" s="186"/>
    </row>
    <row r="172" spans="1:66" s="191" customFormat="1" ht="11.25" customHeight="1">
      <c r="A172" s="460"/>
      <c r="B172" s="624" t="s">
        <v>660</v>
      </c>
      <c r="C172" s="480" t="s">
        <v>25</v>
      </c>
      <c r="D172" s="625">
        <v>830418</v>
      </c>
      <c r="E172" s="641" t="s">
        <v>688</v>
      </c>
      <c r="F172" s="233">
        <f t="shared" si="54"/>
        <v>0.5</v>
      </c>
      <c r="G172" s="182">
        <f t="shared" si="55"/>
        <v>8</v>
      </c>
      <c r="H172" s="182">
        <f t="shared" si="56"/>
        <v>3</v>
      </c>
      <c r="I172" s="182">
        <f t="shared" si="57"/>
        <v>1</v>
      </c>
      <c r="J172" s="183">
        <f t="shared" si="58"/>
        <v>4</v>
      </c>
      <c r="K172" s="182">
        <f t="shared" si="59"/>
        <v>0</v>
      </c>
      <c r="L172" s="187"/>
      <c r="M172" s="187"/>
      <c r="N172" s="184">
        <v>0</v>
      </c>
      <c r="O172" s="184">
        <v>1</v>
      </c>
      <c r="P172" s="184">
        <v>0</v>
      </c>
      <c r="Q172" s="184">
        <v>1</v>
      </c>
      <c r="R172" s="184"/>
      <c r="S172" s="787"/>
      <c r="T172" s="197"/>
      <c r="U172" s="681"/>
      <c r="V172" s="184"/>
      <c r="W172" s="184"/>
      <c r="X172" s="184">
        <v>0</v>
      </c>
      <c r="Y172" s="184">
        <v>1</v>
      </c>
      <c r="Z172" s="184">
        <v>0</v>
      </c>
      <c r="AA172" s="184">
        <v>0</v>
      </c>
      <c r="AB172" s="184"/>
      <c r="AC172" s="184"/>
      <c r="AD172" s="184"/>
      <c r="AE172" s="173"/>
      <c r="AF172" s="182">
        <v>0</v>
      </c>
      <c r="AG172" s="182">
        <v>0</v>
      </c>
      <c r="AH172" s="182">
        <v>0</v>
      </c>
      <c r="AI172" s="182">
        <v>0</v>
      </c>
      <c r="AJ172" s="182"/>
      <c r="AK172" s="184"/>
      <c r="AL172" s="182"/>
      <c r="AM172" s="182"/>
      <c r="AN172" s="182"/>
      <c r="AO172" s="182"/>
      <c r="AP172" s="182">
        <v>1</v>
      </c>
      <c r="AQ172" s="182">
        <v>0</v>
      </c>
      <c r="AR172" s="182">
        <v>0</v>
      </c>
      <c r="AS172" s="182">
        <v>0</v>
      </c>
      <c r="AT172" s="182"/>
      <c r="AU172" s="182"/>
      <c r="AV172" s="182"/>
      <c r="AW172" s="186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</row>
    <row r="173" spans="1:68" s="191" customFormat="1" ht="11.25" customHeight="1">
      <c r="A173" s="36"/>
      <c r="B173" s="460" t="s">
        <v>672</v>
      </c>
      <c r="C173" s="460" t="s">
        <v>24</v>
      </c>
      <c r="D173" s="38"/>
      <c r="E173" s="641" t="s">
        <v>693</v>
      </c>
      <c r="F173" s="233">
        <f t="shared" si="54"/>
        <v>0.8</v>
      </c>
      <c r="G173" s="182">
        <f t="shared" si="55"/>
        <v>5</v>
      </c>
      <c r="H173" s="182">
        <f t="shared" si="56"/>
        <v>4</v>
      </c>
      <c r="I173" s="182">
        <f t="shared" si="57"/>
        <v>0</v>
      </c>
      <c r="J173" s="183">
        <f t="shared" si="58"/>
        <v>4</v>
      </c>
      <c r="K173" s="182">
        <f t="shared" si="59"/>
        <v>0</v>
      </c>
      <c r="L173" s="173"/>
      <c r="M173" s="173"/>
      <c r="N173" s="184"/>
      <c r="O173" s="184">
        <v>0</v>
      </c>
      <c r="P173" s="184">
        <v>1</v>
      </c>
      <c r="Q173" s="184">
        <v>1</v>
      </c>
      <c r="R173" s="184">
        <v>0</v>
      </c>
      <c r="S173" s="787"/>
      <c r="T173" s="197"/>
      <c r="U173" s="681"/>
      <c r="V173" s="184">
        <v>2</v>
      </c>
      <c r="W173" s="184"/>
      <c r="X173" s="184"/>
      <c r="Y173" s="184"/>
      <c r="Z173" s="184"/>
      <c r="AA173" s="184"/>
      <c r="AB173" s="184"/>
      <c r="AC173" s="184"/>
      <c r="AD173" s="184"/>
      <c r="AE173" s="173"/>
      <c r="AF173" s="182"/>
      <c r="AG173" s="182">
        <v>0</v>
      </c>
      <c r="AH173" s="182">
        <v>0</v>
      </c>
      <c r="AI173" s="182">
        <v>0</v>
      </c>
      <c r="AJ173" s="182">
        <v>0</v>
      </c>
      <c r="AK173" s="184"/>
      <c r="AL173" s="182"/>
      <c r="AM173" s="182"/>
      <c r="AN173" s="182">
        <v>0</v>
      </c>
      <c r="AO173" s="182"/>
      <c r="AP173" s="182"/>
      <c r="AQ173" s="182"/>
      <c r="AR173" s="182"/>
      <c r="AS173" s="182"/>
      <c r="AT173" s="182"/>
      <c r="AU173" s="182"/>
      <c r="AV173" s="182"/>
      <c r="AX173" s="182"/>
      <c r="AY173" s="182"/>
      <c r="AZ173" s="182"/>
      <c r="BA173" s="182"/>
      <c r="BB173" s="182"/>
      <c r="BC173" s="182"/>
      <c r="BD173" s="182"/>
      <c r="BE173" s="182"/>
      <c r="BF173" s="182"/>
      <c r="BG173" s="182"/>
      <c r="BH173" s="182"/>
      <c r="BI173" s="182"/>
      <c r="BJ173" s="182"/>
      <c r="BK173" s="182"/>
      <c r="BL173" s="182"/>
      <c r="BM173" s="182"/>
      <c r="BN173" s="182"/>
      <c r="BP173" s="86"/>
    </row>
    <row r="174" spans="1:67" s="86" customFormat="1" ht="11.25" customHeight="1">
      <c r="A174" s="36"/>
      <c r="B174" s="460" t="s">
        <v>565</v>
      </c>
      <c r="C174" s="460" t="s">
        <v>52</v>
      </c>
      <c r="D174" s="22"/>
      <c r="E174" s="641" t="s">
        <v>693</v>
      </c>
      <c r="F174" s="233">
        <f t="shared" si="54"/>
        <v>0.9090909090909091</v>
      </c>
      <c r="G174" s="182">
        <f t="shared" si="55"/>
        <v>11</v>
      </c>
      <c r="H174" s="182">
        <f t="shared" si="56"/>
        <v>3</v>
      </c>
      <c r="I174" s="182">
        <f t="shared" si="57"/>
        <v>7</v>
      </c>
      <c r="J174" s="183">
        <f aca="true" t="shared" si="60" ref="J174:J180">SUM(H174:I174)</f>
        <v>10</v>
      </c>
      <c r="K174" s="182">
        <f>SUM(AX174:BN174)</f>
        <v>0</v>
      </c>
      <c r="L174" s="173"/>
      <c r="M174" s="173"/>
      <c r="N174" s="184"/>
      <c r="O174" s="184"/>
      <c r="P174" s="184"/>
      <c r="Q174" s="184"/>
      <c r="R174" s="184"/>
      <c r="S174" s="787">
        <v>0</v>
      </c>
      <c r="T174" s="197"/>
      <c r="U174" s="681">
        <v>0</v>
      </c>
      <c r="V174" s="184">
        <v>1</v>
      </c>
      <c r="W174" s="184">
        <v>0</v>
      </c>
      <c r="X174" s="184">
        <v>0</v>
      </c>
      <c r="Y174" s="184">
        <v>1</v>
      </c>
      <c r="Z174" s="184">
        <v>1</v>
      </c>
      <c r="AA174" s="184">
        <v>0</v>
      </c>
      <c r="AB174" s="184">
        <v>0</v>
      </c>
      <c r="AC174" s="184">
        <v>0</v>
      </c>
      <c r="AD174" s="184">
        <v>0</v>
      </c>
      <c r="AE174" s="173"/>
      <c r="AF174" s="182"/>
      <c r="AG174" s="182"/>
      <c r="AH174" s="182"/>
      <c r="AI174" s="182"/>
      <c r="AJ174" s="182"/>
      <c r="AK174" s="184">
        <v>0</v>
      </c>
      <c r="AL174" s="182"/>
      <c r="AM174" s="182">
        <v>0</v>
      </c>
      <c r="AN174" s="182">
        <v>2</v>
      </c>
      <c r="AO174" s="182">
        <v>0</v>
      </c>
      <c r="AP174" s="182">
        <v>0</v>
      </c>
      <c r="AQ174" s="182">
        <v>0</v>
      </c>
      <c r="AR174" s="182">
        <v>0</v>
      </c>
      <c r="AS174" s="182">
        <v>0</v>
      </c>
      <c r="AT174" s="182">
        <v>2</v>
      </c>
      <c r="AU174" s="182">
        <v>1</v>
      </c>
      <c r="AV174" s="182">
        <v>2</v>
      </c>
      <c r="AW174" s="191"/>
      <c r="AX174" s="182"/>
      <c r="AY174" s="182"/>
      <c r="AZ174" s="182"/>
      <c r="BA174" s="182"/>
      <c r="BB174" s="182"/>
      <c r="BC174" s="182"/>
      <c r="BD174" s="182"/>
      <c r="BE174" s="182"/>
      <c r="BF174" s="182"/>
      <c r="BG174" s="182"/>
      <c r="BH174" s="182"/>
      <c r="BI174" s="182"/>
      <c r="BJ174" s="182"/>
      <c r="BK174" s="182"/>
      <c r="BL174" s="182"/>
      <c r="BM174" s="182"/>
      <c r="BN174" s="182"/>
      <c r="BO174" s="191"/>
    </row>
    <row r="175" spans="1:67" s="86" customFormat="1" ht="11.25" customHeight="1">
      <c r="A175" s="664"/>
      <c r="B175" s="460" t="s">
        <v>129</v>
      </c>
      <c r="C175" s="460" t="s">
        <v>52</v>
      </c>
      <c r="D175" s="594"/>
      <c r="E175" s="641" t="s">
        <v>693</v>
      </c>
      <c r="F175" s="233">
        <f>J175/G175</f>
        <v>0</v>
      </c>
      <c r="G175" s="182">
        <f>COUNT(N175:AD175)</f>
        <v>1</v>
      </c>
      <c r="H175" s="182">
        <f>SUM(N175:AD175)</f>
        <v>0</v>
      </c>
      <c r="I175" s="182">
        <f>SUM(AF175:AV175)</f>
        <v>0</v>
      </c>
      <c r="J175" s="183">
        <f t="shared" si="60"/>
        <v>0</v>
      </c>
      <c r="K175" s="182">
        <f>SUM(AX175:BN175)</f>
        <v>0</v>
      </c>
      <c r="L175" s="173"/>
      <c r="M175" s="173"/>
      <c r="N175" s="184"/>
      <c r="O175" s="184"/>
      <c r="P175" s="184"/>
      <c r="Q175" s="184"/>
      <c r="R175" s="184"/>
      <c r="S175" s="787"/>
      <c r="T175" s="197"/>
      <c r="U175" s="681"/>
      <c r="V175" s="184"/>
      <c r="W175" s="184"/>
      <c r="X175" s="184">
        <v>0</v>
      </c>
      <c r="Y175" s="184"/>
      <c r="Z175" s="184"/>
      <c r="AA175" s="184"/>
      <c r="AB175" s="184"/>
      <c r="AC175" s="184"/>
      <c r="AD175" s="184"/>
      <c r="AE175" s="173"/>
      <c r="AF175" s="182"/>
      <c r="AG175" s="182"/>
      <c r="AH175" s="182"/>
      <c r="AI175" s="182"/>
      <c r="AJ175" s="182"/>
      <c r="AK175" s="184"/>
      <c r="AL175" s="182"/>
      <c r="AM175" s="182"/>
      <c r="AN175" s="182"/>
      <c r="AO175" s="182"/>
      <c r="AP175" s="182">
        <v>0</v>
      </c>
      <c r="AQ175" s="182"/>
      <c r="AR175" s="182"/>
      <c r="AS175" s="182"/>
      <c r="AT175" s="182"/>
      <c r="AU175" s="182"/>
      <c r="AV175" s="182"/>
      <c r="AW175" s="191"/>
      <c r="AX175" s="182"/>
      <c r="AY175" s="182"/>
      <c r="AZ175" s="182"/>
      <c r="BA175" s="182"/>
      <c r="BB175" s="182"/>
      <c r="BC175" s="182"/>
      <c r="BD175" s="182"/>
      <c r="BE175" s="182"/>
      <c r="BF175" s="182"/>
      <c r="BG175" s="182"/>
      <c r="BH175" s="182"/>
      <c r="BI175" s="182"/>
      <c r="BJ175" s="182"/>
      <c r="BK175" s="182"/>
      <c r="BL175" s="182"/>
      <c r="BM175" s="182"/>
      <c r="BN175" s="182"/>
      <c r="BO175" s="191"/>
    </row>
    <row r="176" spans="1:67" s="86" customFormat="1" ht="11.25" customHeight="1">
      <c r="A176" s="664"/>
      <c r="B176" s="460" t="s">
        <v>882</v>
      </c>
      <c r="C176" s="460" t="s">
        <v>239</v>
      </c>
      <c r="D176" s="594"/>
      <c r="E176" s="641" t="s">
        <v>693</v>
      </c>
      <c r="F176" s="233">
        <f>J176/G176</f>
        <v>0.25</v>
      </c>
      <c r="G176" s="182">
        <f>COUNT(N176:AD176)</f>
        <v>4</v>
      </c>
      <c r="H176" s="182">
        <f>SUM(N176:AD176)</f>
        <v>1</v>
      </c>
      <c r="I176" s="182">
        <f>SUM(AF176:AV176)</f>
        <v>0</v>
      </c>
      <c r="J176" s="183">
        <f t="shared" si="60"/>
        <v>1</v>
      </c>
      <c r="K176" s="182">
        <f>SUM(AX176:BN176)</f>
        <v>0</v>
      </c>
      <c r="L176" s="173"/>
      <c r="M176" s="173"/>
      <c r="N176" s="184"/>
      <c r="O176" s="184"/>
      <c r="P176" s="184"/>
      <c r="Q176" s="184"/>
      <c r="R176" s="184"/>
      <c r="S176" s="787"/>
      <c r="T176" s="197"/>
      <c r="U176" s="681"/>
      <c r="V176" s="184"/>
      <c r="W176" s="184"/>
      <c r="X176" s="184"/>
      <c r="Y176" s="184"/>
      <c r="Z176" s="184"/>
      <c r="AA176" s="184">
        <v>0</v>
      </c>
      <c r="AB176" s="184">
        <v>0</v>
      </c>
      <c r="AC176" s="184">
        <v>1</v>
      </c>
      <c r="AD176" s="184">
        <v>0</v>
      </c>
      <c r="AE176" s="173"/>
      <c r="AF176" s="182"/>
      <c r="AG176" s="182"/>
      <c r="AH176" s="182"/>
      <c r="AI176" s="182"/>
      <c r="AJ176" s="182"/>
      <c r="AK176" s="184"/>
      <c r="AL176" s="182"/>
      <c r="AM176" s="182"/>
      <c r="AN176" s="182"/>
      <c r="AO176" s="182"/>
      <c r="AP176" s="182"/>
      <c r="AQ176" s="182"/>
      <c r="AR176" s="182"/>
      <c r="AS176" s="182">
        <v>0</v>
      </c>
      <c r="AT176" s="182">
        <v>0</v>
      </c>
      <c r="AU176" s="182">
        <v>0</v>
      </c>
      <c r="AV176" s="182">
        <v>0</v>
      </c>
      <c r="AW176" s="191"/>
      <c r="AX176" s="182"/>
      <c r="AY176" s="182"/>
      <c r="AZ176" s="182"/>
      <c r="BA176" s="182"/>
      <c r="BB176" s="182"/>
      <c r="BC176" s="182"/>
      <c r="BD176" s="182"/>
      <c r="BE176" s="182"/>
      <c r="BF176" s="182"/>
      <c r="BG176" s="182"/>
      <c r="BH176" s="182"/>
      <c r="BI176" s="182"/>
      <c r="BJ176" s="182"/>
      <c r="BK176" s="182"/>
      <c r="BL176" s="182"/>
      <c r="BM176" s="182"/>
      <c r="BN176" s="182"/>
      <c r="BO176" s="191"/>
    </row>
    <row r="177" spans="1:67" s="86" customFormat="1" ht="11.25" customHeight="1">
      <c r="A177" s="664"/>
      <c r="B177" s="443" t="s">
        <v>846</v>
      </c>
      <c r="C177" s="443"/>
      <c r="D177" s="594"/>
      <c r="E177" s="182" t="s">
        <v>689</v>
      </c>
      <c r="F177" s="233">
        <f>J177/G177</f>
        <v>1</v>
      </c>
      <c r="G177" s="182">
        <f>COUNT(N177:AD177)</f>
        <v>1</v>
      </c>
      <c r="H177" s="182">
        <f>SUM(N177:AD177)</f>
        <v>1</v>
      </c>
      <c r="I177" s="182">
        <f>SUM(AF177:AV177)</f>
        <v>0</v>
      </c>
      <c r="J177" s="183">
        <f t="shared" si="60"/>
        <v>1</v>
      </c>
      <c r="K177" s="182"/>
      <c r="L177" s="173"/>
      <c r="M177" s="173"/>
      <c r="N177" s="184"/>
      <c r="O177" s="184"/>
      <c r="P177" s="184"/>
      <c r="Q177" s="184"/>
      <c r="R177" s="184"/>
      <c r="S177" s="787"/>
      <c r="T177" s="197"/>
      <c r="U177" s="681"/>
      <c r="V177" s="184"/>
      <c r="W177" s="184"/>
      <c r="X177" s="184"/>
      <c r="Y177" s="184"/>
      <c r="Z177" s="184">
        <v>1</v>
      </c>
      <c r="AA177" s="184"/>
      <c r="AB177" s="184"/>
      <c r="AC177" s="184"/>
      <c r="AD177" s="184"/>
      <c r="AE177" s="173"/>
      <c r="AF177" s="182"/>
      <c r="AG177" s="182"/>
      <c r="AH177" s="182"/>
      <c r="AI177" s="182"/>
      <c r="AJ177" s="182"/>
      <c r="AK177" s="184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91"/>
      <c r="AX177" s="182"/>
      <c r="AY177" s="182"/>
      <c r="AZ177" s="182"/>
      <c r="BA177" s="182"/>
      <c r="BB177" s="182"/>
      <c r="BC177" s="182"/>
      <c r="BD177" s="182"/>
      <c r="BE177" s="182"/>
      <c r="BF177" s="182"/>
      <c r="BG177" s="182"/>
      <c r="BH177" s="182"/>
      <c r="BI177" s="182"/>
      <c r="BJ177" s="182"/>
      <c r="BK177" s="182"/>
      <c r="BL177" s="182"/>
      <c r="BM177" s="182"/>
      <c r="BN177" s="182"/>
      <c r="BO177" s="191"/>
    </row>
    <row r="178" spans="1:67" s="86" customFormat="1" ht="11.25" customHeight="1">
      <c r="A178" s="664"/>
      <c r="B178" s="443" t="s">
        <v>324</v>
      </c>
      <c r="C178" s="443" t="s">
        <v>109</v>
      </c>
      <c r="D178" s="594"/>
      <c r="E178" s="182" t="s">
        <v>689</v>
      </c>
      <c r="F178" s="233">
        <f>J178/G178</f>
        <v>11</v>
      </c>
      <c r="G178" s="182">
        <f>COUNT(N178:AD178)</f>
        <v>1</v>
      </c>
      <c r="H178" s="182">
        <f>SUM(N178:AD178)</f>
        <v>11</v>
      </c>
      <c r="I178" s="182">
        <f>SUM(AF178:AV178)</f>
        <v>0</v>
      </c>
      <c r="J178" s="183">
        <f>SUM(H178:I178)</f>
        <v>11</v>
      </c>
      <c r="K178" s="182"/>
      <c r="L178" s="173"/>
      <c r="M178" s="173"/>
      <c r="N178" s="184"/>
      <c r="O178" s="184"/>
      <c r="P178" s="184"/>
      <c r="Q178" s="184"/>
      <c r="R178" s="184"/>
      <c r="S178" s="787"/>
      <c r="T178" s="197"/>
      <c r="U178" s="681"/>
      <c r="V178" s="184"/>
      <c r="W178" s="184"/>
      <c r="X178" s="184"/>
      <c r="Y178" s="184"/>
      <c r="Z178" s="184"/>
      <c r="AA178" s="184"/>
      <c r="AB178" s="184"/>
      <c r="AC178" s="184"/>
      <c r="AD178" s="184">
        <v>11</v>
      </c>
      <c r="AE178" s="173"/>
      <c r="AF178" s="182"/>
      <c r="AG178" s="182"/>
      <c r="AH178" s="182"/>
      <c r="AI178" s="182"/>
      <c r="AJ178" s="182"/>
      <c r="AK178" s="184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91"/>
      <c r="AX178" s="182"/>
      <c r="AY178" s="182"/>
      <c r="AZ178" s="182"/>
      <c r="BA178" s="182"/>
      <c r="BB178" s="182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91"/>
    </row>
    <row r="179" spans="1:67" s="86" customFormat="1" ht="11.25" customHeight="1">
      <c r="A179" s="664"/>
      <c r="B179" s="443" t="s">
        <v>486</v>
      </c>
      <c r="C179" s="443" t="s">
        <v>617</v>
      </c>
      <c r="D179" s="594"/>
      <c r="E179" s="182" t="s">
        <v>689</v>
      </c>
      <c r="F179" s="233">
        <f>J179/G179</f>
        <v>8</v>
      </c>
      <c r="G179" s="182">
        <f>COUNT(N179:AD179)</f>
        <v>1</v>
      </c>
      <c r="H179" s="182">
        <f>SUM(N179:AD179)</f>
        <v>8</v>
      </c>
      <c r="I179" s="182">
        <f>SUM(AF179:AV179)</f>
        <v>0</v>
      </c>
      <c r="J179" s="183">
        <f t="shared" si="60"/>
        <v>8</v>
      </c>
      <c r="K179" s="182"/>
      <c r="L179" s="173"/>
      <c r="M179" s="173"/>
      <c r="N179" s="184"/>
      <c r="O179" s="184"/>
      <c r="P179" s="184"/>
      <c r="Q179" s="184"/>
      <c r="R179" s="184"/>
      <c r="S179" s="787"/>
      <c r="T179" s="197"/>
      <c r="U179" s="681"/>
      <c r="V179" s="184">
        <v>8</v>
      </c>
      <c r="W179" s="184"/>
      <c r="X179" s="184"/>
      <c r="Y179" s="184"/>
      <c r="Z179" s="184"/>
      <c r="AA179" s="184"/>
      <c r="AB179" s="184"/>
      <c r="AC179" s="184"/>
      <c r="AD179" s="184"/>
      <c r="AE179" s="173"/>
      <c r="AF179" s="182"/>
      <c r="AG179" s="182"/>
      <c r="AH179" s="182"/>
      <c r="AI179" s="182"/>
      <c r="AJ179" s="182"/>
      <c r="AK179" s="184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91"/>
      <c r="AX179" s="182"/>
      <c r="AY179" s="182"/>
      <c r="AZ179" s="182"/>
      <c r="BA179" s="182"/>
      <c r="BB179" s="182"/>
      <c r="BC179" s="182"/>
      <c r="BD179" s="182"/>
      <c r="BE179" s="182"/>
      <c r="BF179" s="182"/>
      <c r="BG179" s="182"/>
      <c r="BH179" s="182"/>
      <c r="BI179" s="182"/>
      <c r="BJ179" s="182"/>
      <c r="BK179" s="182"/>
      <c r="BL179" s="182"/>
      <c r="BM179" s="182"/>
      <c r="BN179" s="182"/>
      <c r="BO179" s="191"/>
    </row>
    <row r="180" spans="1:67" s="86" customFormat="1" ht="11.25" customHeight="1">
      <c r="A180" s="180"/>
      <c r="B180" s="440" t="s">
        <v>607</v>
      </c>
      <c r="C180" s="440" t="s">
        <v>150</v>
      </c>
      <c r="D180" s="217"/>
      <c r="E180" s="182" t="s">
        <v>689</v>
      </c>
      <c r="F180" s="233">
        <f t="shared" si="54"/>
        <v>11.5</v>
      </c>
      <c r="G180" s="182">
        <f t="shared" si="55"/>
        <v>6</v>
      </c>
      <c r="H180" s="182">
        <f t="shared" si="56"/>
        <v>69</v>
      </c>
      <c r="I180" s="182">
        <f t="shared" si="57"/>
        <v>0</v>
      </c>
      <c r="J180" s="183">
        <f t="shared" si="60"/>
        <v>69</v>
      </c>
      <c r="K180" s="182">
        <f>SUM(AX180:BN180)</f>
        <v>0</v>
      </c>
      <c r="L180" s="173"/>
      <c r="M180" s="173"/>
      <c r="N180" s="184"/>
      <c r="O180" s="184">
        <v>3</v>
      </c>
      <c r="P180" s="184">
        <v>13</v>
      </c>
      <c r="Q180" s="184">
        <v>7</v>
      </c>
      <c r="R180" s="184">
        <v>14</v>
      </c>
      <c r="S180" s="787">
        <v>15</v>
      </c>
      <c r="T180" s="197">
        <v>17</v>
      </c>
      <c r="U180" s="681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73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91"/>
      <c r="AX180" s="182"/>
      <c r="AY180" s="182"/>
      <c r="AZ180" s="182"/>
      <c r="BA180" s="182"/>
      <c r="BB180" s="182"/>
      <c r="BC180" s="182"/>
      <c r="BD180" s="182"/>
      <c r="BE180" s="182"/>
      <c r="BF180" s="182"/>
      <c r="BG180" s="182"/>
      <c r="BH180" s="182"/>
      <c r="BI180" s="182"/>
      <c r="BJ180" s="182"/>
      <c r="BK180" s="182"/>
      <c r="BL180" s="182"/>
      <c r="BM180" s="182"/>
      <c r="BN180" s="182"/>
      <c r="BO180" s="191"/>
    </row>
    <row r="181" spans="1:67" ht="12.75">
      <c r="A181" s="180"/>
      <c r="B181" s="483" t="s">
        <v>672</v>
      </c>
      <c r="C181" s="483" t="s">
        <v>24</v>
      </c>
      <c r="D181" s="484"/>
      <c r="E181" s="194" t="s">
        <v>689</v>
      </c>
      <c r="F181" s="472">
        <f t="shared" si="54"/>
        <v>9</v>
      </c>
      <c r="G181" s="194">
        <f t="shared" si="55"/>
        <v>9</v>
      </c>
      <c r="H181" s="182">
        <f t="shared" si="56"/>
        <v>81</v>
      </c>
      <c r="I181" s="182">
        <f t="shared" si="57"/>
        <v>0</v>
      </c>
      <c r="J181" s="183">
        <f>H181</f>
        <v>81</v>
      </c>
      <c r="K181" s="182">
        <f>SUM(AX181:BN181)</f>
        <v>0</v>
      </c>
      <c r="L181" s="173"/>
      <c r="M181" s="173"/>
      <c r="N181" s="184">
        <v>9</v>
      </c>
      <c r="O181" s="184"/>
      <c r="P181" s="184"/>
      <c r="Q181" s="184"/>
      <c r="R181" s="184"/>
      <c r="S181" s="787"/>
      <c r="T181" s="197"/>
      <c r="U181" s="681">
        <v>21</v>
      </c>
      <c r="V181" s="184"/>
      <c r="W181" s="184">
        <v>6</v>
      </c>
      <c r="X181" s="184">
        <v>8</v>
      </c>
      <c r="Y181" s="184">
        <v>4</v>
      </c>
      <c r="Z181" s="184">
        <v>5</v>
      </c>
      <c r="AA181" s="184">
        <v>12</v>
      </c>
      <c r="AB181" s="184">
        <v>14</v>
      </c>
      <c r="AC181" s="184">
        <v>2</v>
      </c>
      <c r="AD181" s="184"/>
      <c r="AE181" s="173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91"/>
      <c r="AX181" s="182"/>
      <c r="AY181" s="182"/>
      <c r="AZ181" s="182"/>
      <c r="BA181" s="182"/>
      <c r="BB181" s="182"/>
      <c r="BC181" s="182"/>
      <c r="BD181" s="182"/>
      <c r="BE181" s="182"/>
      <c r="BF181" s="182"/>
      <c r="BG181" s="182"/>
      <c r="BH181" s="182"/>
      <c r="BI181" s="182"/>
      <c r="BJ181" s="182"/>
      <c r="BK181" s="182"/>
      <c r="BL181" s="182"/>
      <c r="BM181" s="182"/>
      <c r="BN181" s="182"/>
      <c r="BO181" s="191"/>
    </row>
    <row r="182" spans="1:67" s="455" customFormat="1" ht="11.25" customHeight="1">
      <c r="A182" s="488" t="s">
        <v>417</v>
      </c>
      <c r="B182" s="175" t="s">
        <v>64</v>
      </c>
      <c r="C182" s="175" t="s">
        <v>65</v>
      </c>
      <c r="D182" s="176" t="s">
        <v>444</v>
      </c>
      <c r="E182" s="177" t="s">
        <v>445</v>
      </c>
      <c r="F182" s="232" t="s">
        <v>485</v>
      </c>
      <c r="G182" s="177" t="s">
        <v>446</v>
      </c>
      <c r="H182" s="177" t="s">
        <v>447</v>
      </c>
      <c r="I182" s="177" t="s">
        <v>448</v>
      </c>
      <c r="J182" s="177" t="s">
        <v>449</v>
      </c>
      <c r="K182" s="177" t="s">
        <v>450</v>
      </c>
      <c r="L182" s="178"/>
      <c r="M182" s="178"/>
      <c r="N182" s="177">
        <v>1</v>
      </c>
      <c r="O182" s="177">
        <v>2</v>
      </c>
      <c r="P182" s="177">
        <v>3</v>
      </c>
      <c r="Q182" s="177">
        <v>4</v>
      </c>
      <c r="R182" s="177">
        <v>5</v>
      </c>
      <c r="S182" s="786">
        <v>6</v>
      </c>
      <c r="T182" s="791">
        <v>7</v>
      </c>
      <c r="U182" s="680">
        <v>8</v>
      </c>
      <c r="V182" s="177">
        <v>9</v>
      </c>
      <c r="W182" s="179">
        <v>10</v>
      </c>
      <c r="X182" s="179">
        <v>11</v>
      </c>
      <c r="Y182" s="179">
        <v>12</v>
      </c>
      <c r="Z182" s="179">
        <v>13</v>
      </c>
      <c r="AA182" s="179">
        <v>14</v>
      </c>
      <c r="AB182" s="179">
        <v>15</v>
      </c>
      <c r="AC182" s="179">
        <v>16</v>
      </c>
      <c r="AD182" s="179">
        <v>17</v>
      </c>
      <c r="AE182" s="157"/>
      <c r="AF182" s="177">
        <v>1</v>
      </c>
      <c r="AG182" s="177">
        <v>2</v>
      </c>
      <c r="AH182" s="177">
        <v>3</v>
      </c>
      <c r="AI182" s="177">
        <v>4</v>
      </c>
      <c r="AJ182" s="177">
        <v>5</v>
      </c>
      <c r="AK182" s="177">
        <v>6</v>
      </c>
      <c r="AL182" s="177">
        <v>7</v>
      </c>
      <c r="AM182" s="177">
        <v>8</v>
      </c>
      <c r="AN182" s="177">
        <v>9</v>
      </c>
      <c r="AO182" s="179">
        <v>10</v>
      </c>
      <c r="AP182" s="179">
        <v>11</v>
      </c>
      <c r="AQ182" s="179">
        <v>12</v>
      </c>
      <c r="AR182" s="179">
        <v>13</v>
      </c>
      <c r="AS182" s="179">
        <v>14</v>
      </c>
      <c r="AT182" s="179">
        <v>15</v>
      </c>
      <c r="AU182" s="179">
        <v>16</v>
      </c>
      <c r="AV182" s="179">
        <v>17</v>
      </c>
      <c r="AW182" s="86"/>
      <c r="AX182" s="177">
        <v>1</v>
      </c>
      <c r="AY182" s="177">
        <v>2</v>
      </c>
      <c r="AZ182" s="177">
        <v>3</v>
      </c>
      <c r="BA182" s="177">
        <v>4</v>
      </c>
      <c r="BB182" s="177">
        <v>5</v>
      </c>
      <c r="BC182" s="177">
        <v>6</v>
      </c>
      <c r="BD182" s="177">
        <v>7</v>
      </c>
      <c r="BE182" s="177">
        <v>8</v>
      </c>
      <c r="BF182" s="177">
        <v>9</v>
      </c>
      <c r="BG182" s="177">
        <v>10</v>
      </c>
      <c r="BH182" s="177">
        <v>11</v>
      </c>
      <c r="BI182" s="177">
        <v>12</v>
      </c>
      <c r="BJ182" s="177">
        <v>13</v>
      </c>
      <c r="BK182" s="177">
        <v>14</v>
      </c>
      <c r="BL182" s="177">
        <v>15</v>
      </c>
      <c r="BM182" s="177">
        <v>16</v>
      </c>
      <c r="BN182" s="177">
        <v>17</v>
      </c>
      <c r="BO182" s="86"/>
    </row>
    <row r="183" spans="1:66" s="86" customFormat="1" ht="11.25" customHeight="1">
      <c r="A183" s="97">
        <v>3</v>
      </c>
      <c r="B183" s="22" t="s">
        <v>260</v>
      </c>
      <c r="C183" s="22" t="s">
        <v>43</v>
      </c>
      <c r="D183" s="111">
        <v>790312</v>
      </c>
      <c r="E183" s="182" t="s">
        <v>612</v>
      </c>
      <c r="F183" s="233">
        <f aca="true" t="shared" si="61" ref="F183:F196">J183/G183</f>
        <v>3.1176470588235294</v>
      </c>
      <c r="G183" s="182">
        <f aca="true" t="shared" si="62" ref="G183:G196">COUNT(N183:AD183)</f>
        <v>17</v>
      </c>
      <c r="H183" s="182">
        <f aca="true" t="shared" si="63" ref="H183:H196">SUM(N183:AD183)</f>
        <v>19</v>
      </c>
      <c r="I183" s="182">
        <f aca="true" t="shared" si="64" ref="I183:I196">SUM(AF183:AV183)</f>
        <v>34</v>
      </c>
      <c r="J183" s="183">
        <f aca="true" t="shared" si="65" ref="J183:J194">SUM(H183:I183)</f>
        <v>53</v>
      </c>
      <c r="K183" s="182">
        <f aca="true" t="shared" si="66" ref="K183:K194">SUM(AX183:BN183)</f>
        <v>10</v>
      </c>
      <c r="L183" s="157"/>
      <c r="M183" s="157"/>
      <c r="N183" s="184">
        <v>0</v>
      </c>
      <c r="O183" s="184">
        <v>0</v>
      </c>
      <c r="P183" s="184">
        <v>0</v>
      </c>
      <c r="Q183" s="184">
        <v>0</v>
      </c>
      <c r="R183" s="184">
        <v>1</v>
      </c>
      <c r="S183" s="787">
        <v>0</v>
      </c>
      <c r="T183" s="197">
        <v>3</v>
      </c>
      <c r="U183" s="681">
        <v>0</v>
      </c>
      <c r="V183" s="184">
        <v>1</v>
      </c>
      <c r="W183" s="184">
        <v>1</v>
      </c>
      <c r="X183" s="184">
        <v>4</v>
      </c>
      <c r="Y183" s="184">
        <v>2</v>
      </c>
      <c r="Z183" s="184">
        <v>1</v>
      </c>
      <c r="AA183" s="184">
        <v>2</v>
      </c>
      <c r="AB183" s="184">
        <v>2</v>
      </c>
      <c r="AC183" s="184">
        <v>1</v>
      </c>
      <c r="AD183" s="184">
        <v>1</v>
      </c>
      <c r="AE183" s="173"/>
      <c r="AF183" s="182">
        <v>3</v>
      </c>
      <c r="AG183" s="182">
        <v>3</v>
      </c>
      <c r="AH183" s="182">
        <v>3</v>
      </c>
      <c r="AI183" s="182">
        <v>3</v>
      </c>
      <c r="AJ183" s="182">
        <v>1</v>
      </c>
      <c r="AK183" s="182">
        <v>5</v>
      </c>
      <c r="AL183" s="182">
        <v>1</v>
      </c>
      <c r="AM183" s="182">
        <v>1</v>
      </c>
      <c r="AN183" s="182">
        <v>2</v>
      </c>
      <c r="AO183" s="182">
        <v>2</v>
      </c>
      <c r="AP183" s="182">
        <v>2</v>
      </c>
      <c r="AQ183" s="182">
        <v>0</v>
      </c>
      <c r="AR183" s="182">
        <v>2</v>
      </c>
      <c r="AS183" s="182">
        <v>3</v>
      </c>
      <c r="AT183" s="182">
        <v>1</v>
      </c>
      <c r="AU183" s="182">
        <v>0</v>
      </c>
      <c r="AV183" s="182">
        <v>2</v>
      </c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>
        <v>10</v>
      </c>
      <c r="BN183" s="21"/>
    </row>
    <row r="184" spans="1:68" s="86" customFormat="1" ht="11.25" customHeight="1">
      <c r="A184" s="21">
        <v>17</v>
      </c>
      <c r="B184" s="22" t="s">
        <v>260</v>
      </c>
      <c r="C184" s="22" t="s">
        <v>33</v>
      </c>
      <c r="D184" s="111">
        <v>800426</v>
      </c>
      <c r="E184" s="182" t="s">
        <v>612</v>
      </c>
      <c r="F184" s="233">
        <f t="shared" si="61"/>
        <v>1.7272727272727273</v>
      </c>
      <c r="G184" s="182">
        <f t="shared" si="62"/>
        <v>11</v>
      </c>
      <c r="H184" s="182">
        <f t="shared" si="63"/>
        <v>10</v>
      </c>
      <c r="I184" s="182">
        <f t="shared" si="64"/>
        <v>9</v>
      </c>
      <c r="J184" s="183">
        <f t="shared" si="65"/>
        <v>19</v>
      </c>
      <c r="K184" s="182">
        <f t="shared" si="66"/>
        <v>20</v>
      </c>
      <c r="L184" s="185"/>
      <c r="M184" s="185"/>
      <c r="N184" s="184">
        <v>1</v>
      </c>
      <c r="O184" s="184">
        <v>1</v>
      </c>
      <c r="P184" s="184">
        <v>1</v>
      </c>
      <c r="Q184" s="184"/>
      <c r="R184" s="184"/>
      <c r="S184" s="787"/>
      <c r="T184" s="197">
        <v>1</v>
      </c>
      <c r="U184" s="681">
        <v>0</v>
      </c>
      <c r="V184" s="701"/>
      <c r="W184" s="184">
        <v>2</v>
      </c>
      <c r="X184" s="184">
        <v>2</v>
      </c>
      <c r="Y184" s="184">
        <v>1</v>
      </c>
      <c r="Z184" s="184"/>
      <c r="AA184" s="184"/>
      <c r="AB184" s="184">
        <v>1</v>
      </c>
      <c r="AC184" s="184">
        <v>0</v>
      </c>
      <c r="AD184" s="184">
        <v>0</v>
      </c>
      <c r="AE184" s="173"/>
      <c r="AF184" s="182">
        <v>0</v>
      </c>
      <c r="AG184" s="182">
        <v>1</v>
      </c>
      <c r="AH184" s="182">
        <v>1</v>
      </c>
      <c r="AI184" s="182"/>
      <c r="AJ184" s="182"/>
      <c r="AK184" s="182"/>
      <c r="AL184" s="182">
        <v>2</v>
      </c>
      <c r="AM184" s="182">
        <v>0</v>
      </c>
      <c r="AN184" s="701"/>
      <c r="AO184" s="182">
        <v>2</v>
      </c>
      <c r="AP184" s="182">
        <v>0</v>
      </c>
      <c r="AQ184" s="182">
        <v>1</v>
      </c>
      <c r="AR184" s="182"/>
      <c r="AS184" s="182"/>
      <c r="AT184" s="182">
        <v>0</v>
      </c>
      <c r="AU184" s="182">
        <v>0</v>
      </c>
      <c r="AV184" s="182">
        <v>2</v>
      </c>
      <c r="AX184" s="21"/>
      <c r="AY184" s="21"/>
      <c r="AZ184" s="21"/>
      <c r="BA184" s="21"/>
      <c r="BB184" s="21"/>
      <c r="BC184" s="21"/>
      <c r="BD184" s="21"/>
      <c r="BE184" s="21">
        <v>20</v>
      </c>
      <c r="BF184" s="21"/>
      <c r="BG184" s="21"/>
      <c r="BH184" s="21"/>
      <c r="BI184" s="21"/>
      <c r="BJ184" s="21"/>
      <c r="BK184" s="21"/>
      <c r="BL184" s="21"/>
      <c r="BM184" s="21"/>
      <c r="BN184" s="21"/>
      <c r="BP184" s="186"/>
    </row>
    <row r="185" spans="1:68" s="186" customFormat="1" ht="11.25" customHeight="1">
      <c r="A185" s="21">
        <v>13</v>
      </c>
      <c r="B185" s="22" t="s">
        <v>268</v>
      </c>
      <c r="C185" s="22" t="s">
        <v>239</v>
      </c>
      <c r="D185" s="111">
        <v>810406</v>
      </c>
      <c r="E185" s="182" t="s">
        <v>612</v>
      </c>
      <c r="F185" s="233">
        <f t="shared" si="61"/>
        <v>3.4705882352941178</v>
      </c>
      <c r="G185" s="182">
        <f t="shared" si="62"/>
        <v>17</v>
      </c>
      <c r="H185" s="182">
        <f t="shared" si="63"/>
        <v>42</v>
      </c>
      <c r="I185" s="182">
        <f t="shared" si="64"/>
        <v>17</v>
      </c>
      <c r="J185" s="183">
        <f t="shared" si="65"/>
        <v>59</v>
      </c>
      <c r="K185" s="182">
        <f t="shared" si="66"/>
        <v>10</v>
      </c>
      <c r="L185" s="157"/>
      <c r="M185" s="157"/>
      <c r="N185" s="184">
        <v>0</v>
      </c>
      <c r="O185" s="184">
        <v>2</v>
      </c>
      <c r="P185" s="184">
        <v>2</v>
      </c>
      <c r="Q185" s="184">
        <v>1</v>
      </c>
      <c r="R185" s="184">
        <v>3</v>
      </c>
      <c r="S185" s="787">
        <v>4</v>
      </c>
      <c r="T185" s="197">
        <v>4</v>
      </c>
      <c r="U185" s="681">
        <v>1</v>
      </c>
      <c r="V185" s="184">
        <v>3</v>
      </c>
      <c r="W185" s="184">
        <v>2</v>
      </c>
      <c r="X185" s="184">
        <v>3</v>
      </c>
      <c r="Y185" s="184">
        <v>3</v>
      </c>
      <c r="Z185" s="184">
        <v>4</v>
      </c>
      <c r="AA185" s="184">
        <v>4</v>
      </c>
      <c r="AB185" s="184">
        <v>4</v>
      </c>
      <c r="AC185" s="184">
        <v>1</v>
      </c>
      <c r="AD185" s="184">
        <v>1</v>
      </c>
      <c r="AE185" s="173"/>
      <c r="AF185" s="182">
        <v>0</v>
      </c>
      <c r="AG185" s="182">
        <v>0</v>
      </c>
      <c r="AH185" s="182">
        <v>0</v>
      </c>
      <c r="AI185" s="182">
        <v>1</v>
      </c>
      <c r="AJ185" s="182">
        <v>2</v>
      </c>
      <c r="AK185" s="182">
        <v>2</v>
      </c>
      <c r="AL185" s="182">
        <v>1</v>
      </c>
      <c r="AM185" s="182">
        <v>0</v>
      </c>
      <c r="AN185" s="182">
        <v>1</v>
      </c>
      <c r="AO185" s="182">
        <v>0</v>
      </c>
      <c r="AP185" s="182">
        <v>1</v>
      </c>
      <c r="AQ185" s="182">
        <v>1</v>
      </c>
      <c r="AR185" s="182">
        <v>5</v>
      </c>
      <c r="AS185" s="182">
        <v>1</v>
      </c>
      <c r="AT185" s="182">
        <v>2</v>
      </c>
      <c r="AU185" s="182">
        <v>0</v>
      </c>
      <c r="AV185" s="182">
        <v>0</v>
      </c>
      <c r="AW185" s="86"/>
      <c r="AX185" s="21"/>
      <c r="AY185" s="21"/>
      <c r="AZ185" s="21"/>
      <c r="BA185" s="21">
        <v>10</v>
      </c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86"/>
      <c r="BP185" s="86"/>
    </row>
    <row r="186" spans="1:67" s="86" customFormat="1" ht="11.25" customHeight="1">
      <c r="A186" s="21">
        <v>96</v>
      </c>
      <c r="B186" s="22" t="s">
        <v>282</v>
      </c>
      <c r="C186" s="22" t="s">
        <v>239</v>
      </c>
      <c r="D186" s="111">
        <v>730901</v>
      </c>
      <c r="E186" s="182" t="s">
        <v>612</v>
      </c>
      <c r="F186" s="233" t="e">
        <f t="shared" si="61"/>
        <v>#DIV/0!</v>
      </c>
      <c r="G186" s="182">
        <f t="shared" si="62"/>
        <v>0</v>
      </c>
      <c r="H186" s="182">
        <f t="shared" si="63"/>
        <v>0</v>
      </c>
      <c r="I186" s="182">
        <f t="shared" si="64"/>
        <v>0</v>
      </c>
      <c r="J186" s="183">
        <f t="shared" si="65"/>
        <v>0</v>
      </c>
      <c r="K186" s="182">
        <f t="shared" si="66"/>
        <v>0</v>
      </c>
      <c r="L186" s="157"/>
      <c r="M186" s="157"/>
      <c r="N186" s="184"/>
      <c r="O186" s="184"/>
      <c r="P186" s="184"/>
      <c r="Q186" s="184"/>
      <c r="R186" s="184"/>
      <c r="S186" s="787"/>
      <c r="T186" s="197"/>
      <c r="U186" s="681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73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186"/>
    </row>
    <row r="187" spans="1:66" s="86" customFormat="1" ht="11.25" customHeight="1">
      <c r="A187" s="21">
        <v>7</v>
      </c>
      <c r="B187" s="22" t="s">
        <v>284</v>
      </c>
      <c r="C187" s="22" t="s">
        <v>26</v>
      </c>
      <c r="D187" s="111">
        <v>681230</v>
      </c>
      <c r="E187" s="182" t="s">
        <v>612</v>
      </c>
      <c r="F187" s="233">
        <f t="shared" si="61"/>
        <v>1.8666666666666667</v>
      </c>
      <c r="G187" s="182">
        <f t="shared" si="62"/>
        <v>15</v>
      </c>
      <c r="H187" s="182">
        <f t="shared" si="63"/>
        <v>14</v>
      </c>
      <c r="I187" s="182">
        <f t="shared" si="64"/>
        <v>14</v>
      </c>
      <c r="J187" s="183">
        <f t="shared" si="65"/>
        <v>28</v>
      </c>
      <c r="K187" s="182">
        <f t="shared" si="66"/>
        <v>0</v>
      </c>
      <c r="L187" s="187"/>
      <c r="M187" s="187"/>
      <c r="N187" s="184">
        <v>0</v>
      </c>
      <c r="O187" s="184">
        <v>0</v>
      </c>
      <c r="P187" s="184">
        <v>2</v>
      </c>
      <c r="Q187" s="184"/>
      <c r="R187" s="184">
        <v>1</v>
      </c>
      <c r="S187" s="787">
        <v>2</v>
      </c>
      <c r="T187" s="197">
        <v>1</v>
      </c>
      <c r="U187" s="681"/>
      <c r="V187" s="184">
        <v>0</v>
      </c>
      <c r="W187" s="184">
        <v>0</v>
      </c>
      <c r="X187" s="184">
        <v>3</v>
      </c>
      <c r="Y187" s="184">
        <v>0</v>
      </c>
      <c r="Z187" s="184">
        <v>0</v>
      </c>
      <c r="AA187" s="184">
        <v>4</v>
      </c>
      <c r="AB187" s="184">
        <v>0</v>
      </c>
      <c r="AC187" s="184">
        <v>1</v>
      </c>
      <c r="AD187" s="184">
        <v>0</v>
      </c>
      <c r="AE187" s="173"/>
      <c r="AF187" s="182">
        <v>0</v>
      </c>
      <c r="AG187" s="182">
        <v>0</v>
      </c>
      <c r="AH187" s="182">
        <v>1</v>
      </c>
      <c r="AI187" s="182"/>
      <c r="AJ187" s="182">
        <v>0</v>
      </c>
      <c r="AK187" s="182">
        <v>1</v>
      </c>
      <c r="AL187" s="182">
        <v>0</v>
      </c>
      <c r="AM187" s="182"/>
      <c r="AN187" s="182">
        <v>1</v>
      </c>
      <c r="AO187" s="182">
        <v>2</v>
      </c>
      <c r="AP187" s="182">
        <v>1</v>
      </c>
      <c r="AQ187" s="182">
        <v>1</v>
      </c>
      <c r="AR187" s="182">
        <v>0</v>
      </c>
      <c r="AS187" s="182">
        <v>2</v>
      </c>
      <c r="AT187" s="182">
        <v>2</v>
      </c>
      <c r="AU187" s="182">
        <v>1</v>
      </c>
      <c r="AV187" s="182">
        <v>2</v>
      </c>
      <c r="AW187" s="186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8"/>
      <c r="BN187" s="188"/>
    </row>
    <row r="188" spans="1:66" s="86" customFormat="1" ht="11.25" customHeight="1">
      <c r="A188" s="21">
        <v>69</v>
      </c>
      <c r="B188" s="22" t="s">
        <v>287</v>
      </c>
      <c r="C188" s="22" t="s">
        <v>34</v>
      </c>
      <c r="D188" s="111">
        <v>810321</v>
      </c>
      <c r="E188" s="182" t="s">
        <v>612</v>
      </c>
      <c r="F188" s="233">
        <f t="shared" si="61"/>
        <v>2.3333333333333335</v>
      </c>
      <c r="G188" s="182">
        <f t="shared" si="62"/>
        <v>3</v>
      </c>
      <c r="H188" s="182">
        <f t="shared" si="63"/>
        <v>3</v>
      </c>
      <c r="I188" s="182">
        <f t="shared" si="64"/>
        <v>4</v>
      </c>
      <c r="J188" s="183">
        <f t="shared" si="65"/>
        <v>7</v>
      </c>
      <c r="K188" s="182">
        <f t="shared" si="66"/>
        <v>0</v>
      </c>
      <c r="L188" s="157"/>
      <c r="M188" s="157"/>
      <c r="N188" s="184"/>
      <c r="O188" s="184"/>
      <c r="P188" s="184">
        <v>2</v>
      </c>
      <c r="Q188" s="184">
        <v>1</v>
      </c>
      <c r="R188" s="184">
        <v>0</v>
      </c>
      <c r="S188" s="787"/>
      <c r="T188" s="197"/>
      <c r="U188" s="681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73"/>
      <c r="AF188" s="182"/>
      <c r="AG188" s="182"/>
      <c r="AH188" s="182">
        <v>1</v>
      </c>
      <c r="AI188" s="182">
        <v>0</v>
      </c>
      <c r="AJ188" s="182">
        <v>3</v>
      </c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</row>
    <row r="189" spans="1:66" s="86" customFormat="1" ht="11.25" customHeight="1">
      <c r="A189" s="21">
        <v>91</v>
      </c>
      <c r="B189" s="22" t="s">
        <v>290</v>
      </c>
      <c r="C189" s="22" t="s">
        <v>50</v>
      </c>
      <c r="D189" s="111">
        <v>911018</v>
      </c>
      <c r="E189" s="182" t="s">
        <v>612</v>
      </c>
      <c r="F189" s="233">
        <f t="shared" si="61"/>
        <v>6.176470588235294</v>
      </c>
      <c r="G189" s="182">
        <f t="shared" si="62"/>
        <v>17</v>
      </c>
      <c r="H189" s="182">
        <f t="shared" si="63"/>
        <v>62</v>
      </c>
      <c r="I189" s="182">
        <f t="shared" si="64"/>
        <v>43</v>
      </c>
      <c r="J189" s="183">
        <f t="shared" si="65"/>
        <v>105</v>
      </c>
      <c r="K189" s="182">
        <f t="shared" si="66"/>
        <v>0</v>
      </c>
      <c r="L189" s="157"/>
      <c r="M189" s="157"/>
      <c r="N189" s="184">
        <v>4</v>
      </c>
      <c r="O189" s="184">
        <v>4</v>
      </c>
      <c r="P189" s="184">
        <v>4</v>
      </c>
      <c r="Q189" s="184">
        <v>5</v>
      </c>
      <c r="R189" s="184">
        <v>4</v>
      </c>
      <c r="S189" s="787">
        <v>8</v>
      </c>
      <c r="T189" s="197">
        <v>5</v>
      </c>
      <c r="U189" s="681">
        <v>2</v>
      </c>
      <c r="V189" s="184">
        <v>5</v>
      </c>
      <c r="W189" s="184">
        <v>1</v>
      </c>
      <c r="X189" s="184">
        <v>3</v>
      </c>
      <c r="Y189" s="184">
        <v>3</v>
      </c>
      <c r="Z189" s="184">
        <v>0</v>
      </c>
      <c r="AA189" s="184">
        <v>6</v>
      </c>
      <c r="AB189" s="184">
        <v>3</v>
      </c>
      <c r="AC189" s="184">
        <v>3</v>
      </c>
      <c r="AD189" s="184">
        <v>2</v>
      </c>
      <c r="AE189" s="173"/>
      <c r="AF189" s="182">
        <v>0</v>
      </c>
      <c r="AG189" s="182">
        <v>2</v>
      </c>
      <c r="AH189" s="182">
        <v>2</v>
      </c>
      <c r="AI189" s="182">
        <v>1</v>
      </c>
      <c r="AJ189" s="182">
        <v>1</v>
      </c>
      <c r="AK189" s="182">
        <v>1</v>
      </c>
      <c r="AL189" s="182">
        <v>4</v>
      </c>
      <c r="AM189" s="182">
        <v>4</v>
      </c>
      <c r="AN189" s="182">
        <v>1</v>
      </c>
      <c r="AO189" s="182">
        <v>1</v>
      </c>
      <c r="AP189" s="182">
        <v>4</v>
      </c>
      <c r="AQ189" s="182">
        <v>2</v>
      </c>
      <c r="AR189" s="182">
        <v>6</v>
      </c>
      <c r="AS189" s="182">
        <v>9</v>
      </c>
      <c r="AT189" s="182">
        <v>3</v>
      </c>
      <c r="AU189" s="182">
        <v>1</v>
      </c>
      <c r="AV189" s="182">
        <v>1</v>
      </c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</row>
    <row r="190" spans="1:66" s="86" customFormat="1" ht="11.25" customHeight="1">
      <c r="A190" s="63">
        <v>22</v>
      </c>
      <c r="B190" s="36" t="s">
        <v>294</v>
      </c>
      <c r="C190" s="36" t="s">
        <v>239</v>
      </c>
      <c r="D190" s="111">
        <v>770317</v>
      </c>
      <c r="E190" s="182" t="s">
        <v>612</v>
      </c>
      <c r="F190" s="233">
        <f t="shared" si="61"/>
        <v>2.4545454545454546</v>
      </c>
      <c r="G190" s="182">
        <f t="shared" si="62"/>
        <v>11</v>
      </c>
      <c r="H190" s="182">
        <f t="shared" si="63"/>
        <v>13</v>
      </c>
      <c r="I190" s="182">
        <f t="shared" si="64"/>
        <v>14</v>
      </c>
      <c r="J190" s="183">
        <f t="shared" si="65"/>
        <v>27</v>
      </c>
      <c r="K190" s="182">
        <f t="shared" si="66"/>
        <v>0</v>
      </c>
      <c r="L190" s="157"/>
      <c r="M190" s="157"/>
      <c r="N190" s="184">
        <v>0</v>
      </c>
      <c r="O190" s="184">
        <v>1</v>
      </c>
      <c r="P190" s="184"/>
      <c r="Q190" s="184">
        <v>2</v>
      </c>
      <c r="R190" s="184">
        <v>1</v>
      </c>
      <c r="S190" s="787">
        <v>1</v>
      </c>
      <c r="T190" s="197"/>
      <c r="U190" s="681">
        <v>2</v>
      </c>
      <c r="V190" s="184">
        <v>3</v>
      </c>
      <c r="W190" s="184">
        <v>0</v>
      </c>
      <c r="X190" s="184">
        <v>1</v>
      </c>
      <c r="Y190" s="184"/>
      <c r="Z190" s="184">
        <v>0</v>
      </c>
      <c r="AA190" s="184"/>
      <c r="AB190" s="184">
        <v>2</v>
      </c>
      <c r="AC190" s="184"/>
      <c r="AD190" s="184"/>
      <c r="AE190" s="173"/>
      <c r="AF190" s="182">
        <v>1</v>
      </c>
      <c r="AG190" s="182">
        <v>1</v>
      </c>
      <c r="AH190" s="182"/>
      <c r="AI190" s="182">
        <v>1</v>
      </c>
      <c r="AJ190" s="182">
        <v>1</v>
      </c>
      <c r="AK190" s="182">
        <v>2</v>
      </c>
      <c r="AL190" s="182"/>
      <c r="AM190" s="182">
        <v>1</v>
      </c>
      <c r="AN190" s="182">
        <v>2</v>
      </c>
      <c r="AO190" s="182">
        <v>1</v>
      </c>
      <c r="AP190" s="182">
        <v>3</v>
      </c>
      <c r="AQ190" s="182"/>
      <c r="AR190" s="182">
        <v>0</v>
      </c>
      <c r="AS190" s="182"/>
      <c r="AT190" s="182">
        <v>1</v>
      </c>
      <c r="AU190" s="182"/>
      <c r="AV190" s="182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</row>
    <row r="191" spans="1:66" s="86" customFormat="1" ht="11.25" customHeight="1">
      <c r="A191" s="21">
        <v>9</v>
      </c>
      <c r="B191" s="36" t="s">
        <v>354</v>
      </c>
      <c r="C191" s="36" t="s">
        <v>251</v>
      </c>
      <c r="D191" s="239">
        <v>810624</v>
      </c>
      <c r="E191" s="182" t="s">
        <v>612</v>
      </c>
      <c r="F191" s="233">
        <f t="shared" si="61"/>
        <v>3.8666666666666667</v>
      </c>
      <c r="G191" s="182">
        <f t="shared" si="62"/>
        <v>15</v>
      </c>
      <c r="H191" s="182">
        <f t="shared" si="63"/>
        <v>26</v>
      </c>
      <c r="I191" s="182">
        <f t="shared" si="64"/>
        <v>32</v>
      </c>
      <c r="J191" s="183">
        <f t="shared" si="65"/>
        <v>58</v>
      </c>
      <c r="K191" s="182">
        <f t="shared" si="66"/>
        <v>0</v>
      </c>
      <c r="L191" s="185"/>
      <c r="M191" s="185"/>
      <c r="N191" s="184">
        <v>1</v>
      </c>
      <c r="O191" s="184">
        <v>2</v>
      </c>
      <c r="P191" s="184"/>
      <c r="Q191" s="184">
        <v>2</v>
      </c>
      <c r="R191" s="184">
        <v>2</v>
      </c>
      <c r="S191" s="787">
        <v>3</v>
      </c>
      <c r="T191" s="197">
        <v>2</v>
      </c>
      <c r="U191" s="681">
        <v>2</v>
      </c>
      <c r="V191" s="184">
        <v>0</v>
      </c>
      <c r="W191" s="184">
        <v>2</v>
      </c>
      <c r="X191" s="184">
        <v>2</v>
      </c>
      <c r="Y191" s="184">
        <v>1</v>
      </c>
      <c r="Z191" s="184">
        <v>1</v>
      </c>
      <c r="AA191" s="184">
        <v>3</v>
      </c>
      <c r="AB191" s="184"/>
      <c r="AC191" s="184">
        <v>0</v>
      </c>
      <c r="AD191" s="184">
        <v>3</v>
      </c>
      <c r="AE191" s="173"/>
      <c r="AF191" s="182">
        <v>0</v>
      </c>
      <c r="AG191" s="182">
        <v>0</v>
      </c>
      <c r="AH191" s="182"/>
      <c r="AI191" s="182">
        <v>2</v>
      </c>
      <c r="AJ191" s="182">
        <v>1</v>
      </c>
      <c r="AK191" s="182">
        <v>3</v>
      </c>
      <c r="AL191" s="182">
        <v>3</v>
      </c>
      <c r="AM191" s="182">
        <v>2</v>
      </c>
      <c r="AN191" s="182">
        <v>4</v>
      </c>
      <c r="AO191" s="182">
        <v>0</v>
      </c>
      <c r="AP191" s="182">
        <v>4</v>
      </c>
      <c r="AQ191" s="182">
        <v>4</v>
      </c>
      <c r="AR191" s="182">
        <v>1</v>
      </c>
      <c r="AS191" s="182">
        <v>6</v>
      </c>
      <c r="AT191" s="182"/>
      <c r="AU191" s="182">
        <v>1</v>
      </c>
      <c r="AV191" s="182">
        <v>1</v>
      </c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</row>
    <row r="192" spans="1:66" s="86" customFormat="1" ht="11.25" customHeight="1">
      <c r="A192" s="21">
        <v>8</v>
      </c>
      <c r="B192" s="36" t="s">
        <v>610</v>
      </c>
      <c r="C192" s="36" t="s">
        <v>36</v>
      </c>
      <c r="D192" s="238"/>
      <c r="E192" s="182" t="s">
        <v>612</v>
      </c>
      <c r="F192" s="233">
        <f t="shared" si="61"/>
        <v>2.3076923076923075</v>
      </c>
      <c r="G192" s="182">
        <f t="shared" si="62"/>
        <v>13</v>
      </c>
      <c r="H192" s="182">
        <f t="shared" si="63"/>
        <v>12</v>
      </c>
      <c r="I192" s="182">
        <f t="shared" si="64"/>
        <v>18</v>
      </c>
      <c r="J192" s="183">
        <f t="shared" si="65"/>
        <v>30</v>
      </c>
      <c r="K192" s="182">
        <f t="shared" si="66"/>
        <v>0</v>
      </c>
      <c r="L192" s="185"/>
      <c r="M192" s="185"/>
      <c r="N192" s="184">
        <v>0</v>
      </c>
      <c r="O192" s="184">
        <v>2</v>
      </c>
      <c r="P192" s="184">
        <v>1</v>
      </c>
      <c r="Q192" s="184"/>
      <c r="R192" s="184">
        <v>2</v>
      </c>
      <c r="S192" s="787"/>
      <c r="T192" s="197">
        <v>0</v>
      </c>
      <c r="U192" s="681">
        <v>1</v>
      </c>
      <c r="V192" s="184">
        <v>0</v>
      </c>
      <c r="W192" s="184">
        <v>1</v>
      </c>
      <c r="X192" s="184">
        <v>3</v>
      </c>
      <c r="Y192" s="184"/>
      <c r="Z192" s="184">
        <v>0</v>
      </c>
      <c r="AA192" s="184"/>
      <c r="AB192" s="184">
        <v>1</v>
      </c>
      <c r="AC192" s="184">
        <v>0</v>
      </c>
      <c r="AD192" s="184">
        <v>1</v>
      </c>
      <c r="AE192" s="173"/>
      <c r="AF192" s="182">
        <v>1</v>
      </c>
      <c r="AG192" s="182">
        <v>2</v>
      </c>
      <c r="AH192" s="182">
        <v>2</v>
      </c>
      <c r="AI192" s="182"/>
      <c r="AJ192" s="182">
        <v>0</v>
      </c>
      <c r="AK192" s="182"/>
      <c r="AL192" s="182">
        <v>3</v>
      </c>
      <c r="AM192" s="182">
        <v>0</v>
      </c>
      <c r="AN192" s="182">
        <v>1</v>
      </c>
      <c r="AO192" s="182">
        <v>2</v>
      </c>
      <c r="AP192" s="182">
        <v>2</v>
      </c>
      <c r="AQ192" s="182"/>
      <c r="AR192" s="182">
        <v>1</v>
      </c>
      <c r="AS192" s="182"/>
      <c r="AT192" s="182">
        <v>2</v>
      </c>
      <c r="AU192" s="182">
        <v>2</v>
      </c>
      <c r="AV192" s="182">
        <v>0</v>
      </c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</row>
    <row r="193" spans="1:66" s="86" customFormat="1" ht="11.25" customHeight="1">
      <c r="A193" s="21"/>
      <c r="B193" s="36" t="s">
        <v>159</v>
      </c>
      <c r="C193" s="36" t="s">
        <v>133</v>
      </c>
      <c r="D193" s="238"/>
      <c r="E193" s="182" t="s">
        <v>843</v>
      </c>
      <c r="F193" s="233">
        <f>J193/G193</f>
        <v>5.8</v>
      </c>
      <c r="G193" s="182">
        <f>COUNT(N193:AD193)</f>
        <v>5</v>
      </c>
      <c r="H193" s="182">
        <f>SUM(N193:AD193)</f>
        <v>25</v>
      </c>
      <c r="I193" s="182">
        <f>SUM(AF193:AV193)</f>
        <v>4</v>
      </c>
      <c r="J193" s="183">
        <f>SUM(H193:I193)</f>
        <v>29</v>
      </c>
      <c r="K193" s="182">
        <f>SUM(AX193:BN193)</f>
        <v>0</v>
      </c>
      <c r="L193" s="185"/>
      <c r="M193" s="185"/>
      <c r="N193" s="184"/>
      <c r="O193" s="184"/>
      <c r="P193" s="184"/>
      <c r="Q193" s="184"/>
      <c r="R193" s="184"/>
      <c r="S193" s="787"/>
      <c r="T193" s="197"/>
      <c r="U193" s="681"/>
      <c r="V193" s="184"/>
      <c r="W193" s="184"/>
      <c r="X193" s="184"/>
      <c r="Y193" s="184">
        <v>1</v>
      </c>
      <c r="Z193" s="184">
        <v>9</v>
      </c>
      <c r="AA193" s="184">
        <v>9</v>
      </c>
      <c r="AB193" s="184"/>
      <c r="AC193" s="184">
        <v>2</v>
      </c>
      <c r="AD193" s="184">
        <v>4</v>
      </c>
      <c r="AE193" s="173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>
        <v>2</v>
      </c>
      <c r="AR193" s="182">
        <v>0</v>
      </c>
      <c r="AS193" s="182">
        <v>0</v>
      </c>
      <c r="AT193" s="182"/>
      <c r="AU193" s="182">
        <v>1</v>
      </c>
      <c r="AV193" s="182">
        <v>1</v>
      </c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</row>
    <row r="194" spans="1:68" s="86" customFormat="1" ht="11.25" customHeight="1">
      <c r="A194" s="40" t="s">
        <v>703</v>
      </c>
      <c r="B194" s="96" t="s">
        <v>241</v>
      </c>
      <c r="C194" s="473" t="s">
        <v>50</v>
      </c>
      <c r="D194" s="38"/>
      <c r="E194" s="182" t="s">
        <v>704</v>
      </c>
      <c r="F194" s="233">
        <f t="shared" si="61"/>
        <v>1</v>
      </c>
      <c r="G194" s="182">
        <f t="shared" si="62"/>
        <v>1</v>
      </c>
      <c r="H194" s="182">
        <f t="shared" si="63"/>
        <v>1</v>
      </c>
      <c r="I194" s="182">
        <f t="shared" si="64"/>
        <v>0</v>
      </c>
      <c r="J194" s="183">
        <f t="shared" si="65"/>
        <v>1</v>
      </c>
      <c r="K194" s="182">
        <f t="shared" si="66"/>
        <v>0</v>
      </c>
      <c r="L194" s="157"/>
      <c r="M194" s="157"/>
      <c r="N194" s="184"/>
      <c r="O194" s="184"/>
      <c r="P194" s="184"/>
      <c r="Q194" s="184">
        <v>1</v>
      </c>
      <c r="R194" s="184"/>
      <c r="S194" s="787"/>
      <c r="T194" s="197"/>
      <c r="U194" s="681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9"/>
      <c r="AF194" s="182"/>
      <c r="AG194" s="182"/>
      <c r="AH194" s="182"/>
      <c r="AI194" s="182">
        <v>0</v>
      </c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186"/>
      <c r="BP194" s="186"/>
    </row>
    <row r="195" spans="1:68" s="86" customFormat="1" ht="11.25" customHeight="1">
      <c r="A195" s="40"/>
      <c r="B195" s="96"/>
      <c r="C195" s="473"/>
      <c r="D195" s="38"/>
      <c r="E195" s="182"/>
      <c r="F195" s="233"/>
      <c r="G195" s="182"/>
      <c r="H195" s="182"/>
      <c r="I195" s="182"/>
      <c r="J195" s="183"/>
      <c r="K195" s="182"/>
      <c r="L195" s="157"/>
      <c r="M195" s="157"/>
      <c r="N195" s="184"/>
      <c r="O195" s="184"/>
      <c r="P195" s="184"/>
      <c r="Q195" s="184"/>
      <c r="R195" s="184"/>
      <c r="S195" s="787"/>
      <c r="T195" s="197"/>
      <c r="U195" s="681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9"/>
      <c r="AF195" s="182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186"/>
      <c r="BP195" s="186"/>
    </row>
    <row r="196" spans="1:67" ht="12.75">
      <c r="A196" s="180"/>
      <c r="B196" s="483" t="s">
        <v>611</v>
      </c>
      <c r="C196" s="483" t="s">
        <v>33</v>
      </c>
      <c r="D196" s="484"/>
      <c r="E196" s="194" t="s">
        <v>613</v>
      </c>
      <c r="F196" s="472">
        <f t="shared" si="61"/>
        <v>7.176470588235294</v>
      </c>
      <c r="G196" s="194">
        <f t="shared" si="62"/>
        <v>17</v>
      </c>
      <c r="H196" s="182">
        <f t="shared" si="63"/>
        <v>122</v>
      </c>
      <c r="I196" s="182">
        <f t="shared" si="64"/>
        <v>0</v>
      </c>
      <c r="J196" s="183">
        <f>H196</f>
        <v>122</v>
      </c>
      <c r="K196" s="182">
        <f>SUM(AX196:BN196)</f>
        <v>0</v>
      </c>
      <c r="L196" s="173"/>
      <c r="M196" s="173"/>
      <c r="N196" s="184">
        <v>14</v>
      </c>
      <c r="O196" s="184">
        <v>8</v>
      </c>
      <c r="P196" s="184">
        <v>5</v>
      </c>
      <c r="Q196" s="184">
        <v>11</v>
      </c>
      <c r="R196" s="184">
        <v>5</v>
      </c>
      <c r="S196" s="787">
        <v>6</v>
      </c>
      <c r="T196" s="197">
        <v>5</v>
      </c>
      <c r="U196" s="681">
        <v>4</v>
      </c>
      <c r="V196" s="184">
        <v>6</v>
      </c>
      <c r="W196" s="184">
        <v>7</v>
      </c>
      <c r="X196" s="184">
        <v>5</v>
      </c>
      <c r="Y196" s="184">
        <v>4</v>
      </c>
      <c r="Z196" s="184">
        <v>10</v>
      </c>
      <c r="AA196" s="184">
        <v>16</v>
      </c>
      <c r="AB196" s="184">
        <v>6</v>
      </c>
      <c r="AC196" s="184">
        <v>7</v>
      </c>
      <c r="AD196" s="184">
        <v>3</v>
      </c>
      <c r="AE196" s="173"/>
      <c r="AF196" s="182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91"/>
      <c r="AX196" s="182"/>
      <c r="AY196" s="182"/>
      <c r="AZ196" s="182"/>
      <c r="BA196" s="182"/>
      <c r="BB196" s="182"/>
      <c r="BC196" s="182"/>
      <c r="BD196" s="182"/>
      <c r="BE196" s="182"/>
      <c r="BF196" s="182"/>
      <c r="BG196" s="182"/>
      <c r="BH196" s="182"/>
      <c r="BI196" s="182"/>
      <c r="BJ196" s="182"/>
      <c r="BK196" s="182"/>
      <c r="BL196" s="182"/>
      <c r="BM196" s="182"/>
      <c r="BN196" s="182"/>
      <c r="BO196" s="191"/>
    </row>
    <row r="197" spans="1:67" s="455" customFormat="1" ht="11.25" customHeight="1">
      <c r="A197" s="488" t="s">
        <v>372</v>
      </c>
      <c r="B197" s="175" t="s">
        <v>64</v>
      </c>
      <c r="C197" s="175" t="s">
        <v>65</v>
      </c>
      <c r="D197" s="176" t="s">
        <v>444</v>
      </c>
      <c r="E197" s="177" t="s">
        <v>445</v>
      </c>
      <c r="F197" s="232" t="s">
        <v>485</v>
      </c>
      <c r="G197" s="177" t="s">
        <v>446</v>
      </c>
      <c r="H197" s="177" t="s">
        <v>447</v>
      </c>
      <c r="I197" s="177" t="s">
        <v>448</v>
      </c>
      <c r="J197" s="177" t="s">
        <v>449</v>
      </c>
      <c r="K197" s="177" t="s">
        <v>450</v>
      </c>
      <c r="L197" s="178"/>
      <c r="M197" s="178"/>
      <c r="N197" s="177">
        <v>1</v>
      </c>
      <c r="O197" s="177">
        <v>2</v>
      </c>
      <c r="P197" s="177">
        <v>3</v>
      </c>
      <c r="Q197" s="177">
        <v>4</v>
      </c>
      <c r="R197" s="177">
        <v>5</v>
      </c>
      <c r="S197" s="786">
        <v>6</v>
      </c>
      <c r="T197" s="791">
        <v>7</v>
      </c>
      <c r="U197" s="680">
        <v>8</v>
      </c>
      <c r="V197" s="177">
        <v>9</v>
      </c>
      <c r="W197" s="179">
        <v>10</v>
      </c>
      <c r="X197" s="179">
        <v>11</v>
      </c>
      <c r="Y197" s="179">
        <v>12</v>
      </c>
      <c r="Z197" s="179">
        <v>13</v>
      </c>
      <c r="AA197" s="179">
        <v>14</v>
      </c>
      <c r="AB197" s="179">
        <v>15</v>
      </c>
      <c r="AC197" s="179">
        <v>16</v>
      </c>
      <c r="AD197" s="179">
        <v>17</v>
      </c>
      <c r="AE197" s="157"/>
      <c r="AF197" s="177">
        <v>1</v>
      </c>
      <c r="AG197" s="177">
        <v>2</v>
      </c>
      <c r="AH197" s="177">
        <v>3</v>
      </c>
      <c r="AI197" s="177">
        <v>4</v>
      </c>
      <c r="AJ197" s="177">
        <v>5</v>
      </c>
      <c r="AK197" s="177">
        <v>6</v>
      </c>
      <c r="AL197" s="177">
        <v>7</v>
      </c>
      <c r="AM197" s="177">
        <v>8</v>
      </c>
      <c r="AN197" s="177">
        <v>9</v>
      </c>
      <c r="AO197" s="179">
        <v>10</v>
      </c>
      <c r="AP197" s="179">
        <v>11</v>
      </c>
      <c r="AQ197" s="179">
        <v>12</v>
      </c>
      <c r="AR197" s="179">
        <v>13</v>
      </c>
      <c r="AS197" s="179">
        <v>14</v>
      </c>
      <c r="AT197" s="179">
        <v>15</v>
      </c>
      <c r="AU197" s="179">
        <v>16</v>
      </c>
      <c r="AV197" s="179">
        <v>17</v>
      </c>
      <c r="AW197" s="86"/>
      <c r="AX197" s="177">
        <v>1</v>
      </c>
      <c r="AY197" s="177">
        <v>2</v>
      </c>
      <c r="AZ197" s="177">
        <v>3</v>
      </c>
      <c r="BA197" s="177">
        <v>4</v>
      </c>
      <c r="BB197" s="177">
        <v>5</v>
      </c>
      <c r="BC197" s="177">
        <v>6</v>
      </c>
      <c r="BD197" s="177">
        <v>7</v>
      </c>
      <c r="BE197" s="177">
        <v>8</v>
      </c>
      <c r="BF197" s="177">
        <v>9</v>
      </c>
      <c r="BG197" s="177">
        <v>10</v>
      </c>
      <c r="BH197" s="177">
        <v>11</v>
      </c>
      <c r="BI197" s="177">
        <v>12</v>
      </c>
      <c r="BJ197" s="177">
        <v>13</v>
      </c>
      <c r="BK197" s="177">
        <v>14</v>
      </c>
      <c r="BL197" s="177">
        <v>15</v>
      </c>
      <c r="BM197" s="177">
        <v>16</v>
      </c>
      <c r="BN197" s="177">
        <v>17</v>
      </c>
      <c r="BO197" s="86"/>
    </row>
    <row r="198" spans="1:66" s="86" customFormat="1" ht="11.25" customHeight="1">
      <c r="A198" s="36"/>
      <c r="B198" s="487" t="s">
        <v>374</v>
      </c>
      <c r="C198" s="487" t="s">
        <v>33</v>
      </c>
      <c r="D198" s="487">
        <v>861018</v>
      </c>
      <c r="E198" s="182" t="s">
        <v>373</v>
      </c>
      <c r="F198" s="233">
        <f aca="true" t="shared" si="67" ref="F198:F219">J198/G198</f>
        <v>2</v>
      </c>
      <c r="G198" s="182">
        <f aca="true" t="shared" si="68" ref="G198:G219">COUNT(N198:AD198)</f>
        <v>15</v>
      </c>
      <c r="H198" s="182">
        <f aca="true" t="shared" si="69" ref="H198:H219">SUM(N198:AD198)</f>
        <v>10</v>
      </c>
      <c r="I198" s="182">
        <f aca="true" t="shared" si="70" ref="I198:I219">SUM(AF198:AV198)</f>
        <v>20</v>
      </c>
      <c r="J198" s="183">
        <f aca="true" t="shared" si="71" ref="J198:J214">SUM(H198:I198)</f>
        <v>30</v>
      </c>
      <c r="K198" s="182">
        <f aca="true" t="shared" si="72" ref="K198:K214">SUM(AX198:BN198)</f>
        <v>0</v>
      </c>
      <c r="L198" s="157"/>
      <c r="M198" s="157"/>
      <c r="N198" s="184">
        <v>0</v>
      </c>
      <c r="O198" s="184">
        <v>0</v>
      </c>
      <c r="P198" s="184">
        <v>1</v>
      </c>
      <c r="Q198" s="184">
        <v>0</v>
      </c>
      <c r="R198" s="184">
        <v>0</v>
      </c>
      <c r="S198" s="787">
        <v>2</v>
      </c>
      <c r="T198" s="197">
        <v>0</v>
      </c>
      <c r="U198" s="681">
        <v>1</v>
      </c>
      <c r="V198" s="184">
        <v>3</v>
      </c>
      <c r="W198" s="184">
        <v>0</v>
      </c>
      <c r="X198" s="184"/>
      <c r="Y198" s="184">
        <v>0</v>
      </c>
      <c r="Z198" s="184">
        <v>1</v>
      </c>
      <c r="AA198" s="184">
        <v>2</v>
      </c>
      <c r="AB198" s="184"/>
      <c r="AC198" s="184">
        <v>0</v>
      </c>
      <c r="AD198" s="184">
        <v>0</v>
      </c>
      <c r="AE198" s="173"/>
      <c r="AF198" s="182">
        <v>1</v>
      </c>
      <c r="AG198" s="182">
        <v>0</v>
      </c>
      <c r="AH198" s="182">
        <v>0</v>
      </c>
      <c r="AI198" s="182">
        <v>1</v>
      </c>
      <c r="AJ198" s="182">
        <v>0</v>
      </c>
      <c r="AK198" s="182">
        <v>6</v>
      </c>
      <c r="AL198" s="182">
        <v>0</v>
      </c>
      <c r="AM198" s="182">
        <v>0</v>
      </c>
      <c r="AN198" s="182">
        <v>2</v>
      </c>
      <c r="AO198" s="182">
        <v>1</v>
      </c>
      <c r="AP198" s="182"/>
      <c r="AQ198" s="182">
        <v>2</v>
      </c>
      <c r="AR198" s="182">
        <v>3</v>
      </c>
      <c r="AS198" s="182">
        <v>1</v>
      </c>
      <c r="AT198" s="182"/>
      <c r="AU198" s="182">
        <v>3</v>
      </c>
      <c r="AV198" s="182">
        <v>0</v>
      </c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</row>
    <row r="199" spans="1:68" s="86" customFormat="1" ht="11.25" customHeight="1">
      <c r="A199" s="36"/>
      <c r="B199" s="487" t="s">
        <v>345</v>
      </c>
      <c r="C199" s="487" t="s">
        <v>49</v>
      </c>
      <c r="D199" s="487">
        <v>810514</v>
      </c>
      <c r="E199" s="182" t="s">
        <v>373</v>
      </c>
      <c r="F199" s="233">
        <f t="shared" si="67"/>
        <v>1.4285714285714286</v>
      </c>
      <c r="G199" s="182">
        <f t="shared" si="68"/>
        <v>7</v>
      </c>
      <c r="H199" s="182">
        <f t="shared" si="69"/>
        <v>6</v>
      </c>
      <c r="I199" s="182">
        <f t="shared" si="70"/>
        <v>4</v>
      </c>
      <c r="J199" s="183">
        <f t="shared" si="71"/>
        <v>10</v>
      </c>
      <c r="K199" s="182">
        <f t="shared" si="72"/>
        <v>0</v>
      </c>
      <c r="L199" s="185"/>
      <c r="M199" s="185"/>
      <c r="N199" s="184">
        <v>2</v>
      </c>
      <c r="O199" s="184"/>
      <c r="P199" s="184">
        <v>0</v>
      </c>
      <c r="Q199" s="184">
        <v>0</v>
      </c>
      <c r="R199" s="184">
        <v>0</v>
      </c>
      <c r="S199" s="787">
        <v>1</v>
      </c>
      <c r="T199" s="197"/>
      <c r="U199" s="681">
        <v>2</v>
      </c>
      <c r="V199" s="184"/>
      <c r="W199" s="184"/>
      <c r="X199" s="184"/>
      <c r="Y199" s="184"/>
      <c r="Z199" s="184"/>
      <c r="AA199" s="184"/>
      <c r="AB199" s="184"/>
      <c r="AC199" s="184"/>
      <c r="AD199" s="184">
        <v>1</v>
      </c>
      <c r="AE199" s="173"/>
      <c r="AF199" s="182">
        <v>0</v>
      </c>
      <c r="AG199" s="182"/>
      <c r="AH199" s="182">
        <v>1</v>
      </c>
      <c r="AI199" s="182">
        <v>0</v>
      </c>
      <c r="AJ199" s="182">
        <v>0</v>
      </c>
      <c r="AK199" s="182">
        <v>3</v>
      </c>
      <c r="AL199" s="182"/>
      <c r="AM199" s="182">
        <v>0</v>
      </c>
      <c r="AN199" s="182"/>
      <c r="AO199" s="182"/>
      <c r="AP199" s="182"/>
      <c r="AQ199" s="182"/>
      <c r="AR199" s="182"/>
      <c r="AS199" s="182"/>
      <c r="AT199" s="182"/>
      <c r="AU199" s="182"/>
      <c r="AV199" s="182">
        <v>0</v>
      </c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P199" s="186"/>
    </row>
    <row r="200" spans="1:68" s="186" customFormat="1" ht="11.25" customHeight="1">
      <c r="A200" s="36"/>
      <c r="B200" s="487" t="s">
        <v>345</v>
      </c>
      <c r="C200" s="487" t="s">
        <v>308</v>
      </c>
      <c r="D200" s="487">
        <v>853003</v>
      </c>
      <c r="E200" s="182" t="s">
        <v>373</v>
      </c>
      <c r="F200" s="233">
        <f t="shared" si="67"/>
        <v>1.4545454545454546</v>
      </c>
      <c r="G200" s="182">
        <f t="shared" si="68"/>
        <v>11</v>
      </c>
      <c r="H200" s="182">
        <f t="shared" si="69"/>
        <v>6</v>
      </c>
      <c r="I200" s="182">
        <f t="shared" si="70"/>
        <v>10</v>
      </c>
      <c r="J200" s="183">
        <f t="shared" si="71"/>
        <v>16</v>
      </c>
      <c r="K200" s="182">
        <f t="shared" si="72"/>
        <v>0</v>
      </c>
      <c r="L200" s="157"/>
      <c r="M200" s="157"/>
      <c r="N200" s="184">
        <v>0</v>
      </c>
      <c r="O200" s="184"/>
      <c r="P200" s="184">
        <v>1</v>
      </c>
      <c r="Q200" s="184">
        <v>0</v>
      </c>
      <c r="R200" s="184"/>
      <c r="S200" s="787">
        <v>2</v>
      </c>
      <c r="T200" s="197">
        <v>0</v>
      </c>
      <c r="U200" s="681">
        <v>0</v>
      </c>
      <c r="V200" s="184"/>
      <c r="W200" s="184">
        <v>0</v>
      </c>
      <c r="X200" s="184">
        <v>0</v>
      </c>
      <c r="Y200" s="184"/>
      <c r="Z200" s="184">
        <v>2</v>
      </c>
      <c r="AA200" s="184"/>
      <c r="AB200" s="184"/>
      <c r="AC200" s="184">
        <v>1</v>
      </c>
      <c r="AD200" s="184">
        <v>0</v>
      </c>
      <c r="AE200" s="173"/>
      <c r="AF200" s="182">
        <v>1</v>
      </c>
      <c r="AG200" s="182"/>
      <c r="AH200" s="182">
        <v>0</v>
      </c>
      <c r="AI200" s="182">
        <v>1</v>
      </c>
      <c r="AJ200" s="182"/>
      <c r="AK200" s="182">
        <v>2</v>
      </c>
      <c r="AL200" s="182">
        <v>0</v>
      </c>
      <c r="AM200" s="182">
        <v>1</v>
      </c>
      <c r="AN200" s="182"/>
      <c r="AO200" s="182">
        <v>1</v>
      </c>
      <c r="AP200" s="182">
        <v>2</v>
      </c>
      <c r="AQ200" s="182"/>
      <c r="AR200" s="182">
        <v>1</v>
      </c>
      <c r="AS200" s="182"/>
      <c r="AT200" s="182"/>
      <c r="AU200" s="182">
        <v>0</v>
      </c>
      <c r="AV200" s="182">
        <v>1</v>
      </c>
      <c r="AW200" s="86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86"/>
      <c r="BP200" s="86"/>
    </row>
    <row r="201" spans="1:67" s="86" customFormat="1" ht="11.25" customHeight="1">
      <c r="A201" s="36"/>
      <c r="B201" s="487" t="s">
        <v>243</v>
      </c>
      <c r="C201" s="487" t="s">
        <v>29</v>
      </c>
      <c r="D201" s="487">
        <v>751202</v>
      </c>
      <c r="E201" s="182" t="s">
        <v>373</v>
      </c>
      <c r="F201" s="233">
        <f t="shared" si="67"/>
        <v>1.875</v>
      </c>
      <c r="G201" s="182">
        <f t="shared" si="68"/>
        <v>16</v>
      </c>
      <c r="H201" s="182">
        <f t="shared" si="69"/>
        <v>11</v>
      </c>
      <c r="I201" s="182">
        <f t="shared" si="70"/>
        <v>19</v>
      </c>
      <c r="J201" s="183">
        <f t="shared" si="71"/>
        <v>30</v>
      </c>
      <c r="K201" s="182">
        <f t="shared" si="72"/>
        <v>0</v>
      </c>
      <c r="L201" s="157"/>
      <c r="M201" s="157"/>
      <c r="N201" s="184">
        <v>2</v>
      </c>
      <c r="O201" s="184">
        <v>0</v>
      </c>
      <c r="P201" s="184">
        <v>0</v>
      </c>
      <c r="Q201" s="184">
        <v>2</v>
      </c>
      <c r="R201" s="184">
        <v>0</v>
      </c>
      <c r="S201" s="787">
        <v>2</v>
      </c>
      <c r="T201" s="197">
        <v>0</v>
      </c>
      <c r="U201" s="681">
        <v>0</v>
      </c>
      <c r="V201" s="184">
        <v>0</v>
      </c>
      <c r="W201" s="184">
        <v>1</v>
      </c>
      <c r="X201" s="184">
        <v>0</v>
      </c>
      <c r="Y201" s="184">
        <v>0</v>
      </c>
      <c r="Z201" s="184">
        <v>2</v>
      </c>
      <c r="AA201" s="184">
        <v>1</v>
      </c>
      <c r="AB201" s="184"/>
      <c r="AC201" s="184">
        <v>0</v>
      </c>
      <c r="AD201" s="184">
        <v>1</v>
      </c>
      <c r="AE201" s="173"/>
      <c r="AF201" s="182">
        <v>2</v>
      </c>
      <c r="AG201" s="182">
        <v>1</v>
      </c>
      <c r="AH201" s="182">
        <v>0</v>
      </c>
      <c r="AI201" s="182">
        <v>2</v>
      </c>
      <c r="AJ201" s="182">
        <v>0</v>
      </c>
      <c r="AK201" s="182">
        <v>4</v>
      </c>
      <c r="AL201" s="182">
        <v>0</v>
      </c>
      <c r="AM201" s="182">
        <v>1</v>
      </c>
      <c r="AN201" s="182">
        <v>0</v>
      </c>
      <c r="AO201" s="182">
        <v>1</v>
      </c>
      <c r="AP201" s="182">
        <v>1</v>
      </c>
      <c r="AQ201" s="182">
        <v>0</v>
      </c>
      <c r="AR201" s="182">
        <v>5</v>
      </c>
      <c r="AS201" s="182">
        <v>1</v>
      </c>
      <c r="AT201" s="182"/>
      <c r="AU201" s="182">
        <v>0</v>
      </c>
      <c r="AV201" s="182">
        <v>1</v>
      </c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186"/>
    </row>
    <row r="202" spans="1:66" s="86" customFormat="1" ht="11.25" customHeight="1">
      <c r="A202" s="36"/>
      <c r="B202" s="487" t="s">
        <v>240</v>
      </c>
      <c r="C202" s="487" t="s">
        <v>33</v>
      </c>
      <c r="D202" s="487">
        <v>910510</v>
      </c>
      <c r="E202" s="182" t="s">
        <v>373</v>
      </c>
      <c r="F202" s="233">
        <f t="shared" si="67"/>
        <v>3.3</v>
      </c>
      <c r="G202" s="182">
        <f t="shared" si="68"/>
        <v>10</v>
      </c>
      <c r="H202" s="182">
        <f t="shared" si="69"/>
        <v>18</v>
      </c>
      <c r="I202" s="182">
        <f t="shared" si="70"/>
        <v>15</v>
      </c>
      <c r="J202" s="183">
        <f t="shared" si="71"/>
        <v>33</v>
      </c>
      <c r="K202" s="182">
        <f t="shared" si="72"/>
        <v>0</v>
      </c>
      <c r="L202" s="187"/>
      <c r="M202" s="187"/>
      <c r="N202" s="184"/>
      <c r="O202" s="184">
        <v>3</v>
      </c>
      <c r="P202" s="184">
        <v>0</v>
      </c>
      <c r="Q202" s="184">
        <v>3</v>
      </c>
      <c r="R202" s="184">
        <v>1</v>
      </c>
      <c r="S202" s="787"/>
      <c r="T202" s="197">
        <v>0</v>
      </c>
      <c r="U202" s="681">
        <v>3</v>
      </c>
      <c r="V202" s="184">
        <v>2</v>
      </c>
      <c r="W202" s="184">
        <v>2</v>
      </c>
      <c r="X202" s="184"/>
      <c r="Y202" s="184">
        <v>3</v>
      </c>
      <c r="Z202" s="184">
        <v>1</v>
      </c>
      <c r="AA202" s="184"/>
      <c r="AB202" s="184"/>
      <c r="AC202" s="184"/>
      <c r="AD202" s="184"/>
      <c r="AE202" s="173"/>
      <c r="AF202" s="182"/>
      <c r="AG202" s="182">
        <v>1</v>
      </c>
      <c r="AH202" s="182">
        <v>2</v>
      </c>
      <c r="AI202" s="182">
        <v>2</v>
      </c>
      <c r="AJ202" s="182">
        <v>2</v>
      </c>
      <c r="AK202" s="182"/>
      <c r="AL202" s="182">
        <v>0</v>
      </c>
      <c r="AM202" s="182">
        <v>0</v>
      </c>
      <c r="AN202" s="182">
        <v>5</v>
      </c>
      <c r="AO202" s="182">
        <v>1</v>
      </c>
      <c r="AP202" s="182"/>
      <c r="AQ202" s="182">
        <v>2</v>
      </c>
      <c r="AR202" s="182">
        <v>0</v>
      </c>
      <c r="AS202" s="182"/>
      <c r="AT202" s="182"/>
      <c r="AU202" s="182"/>
      <c r="AV202" s="182"/>
      <c r="AW202" s="186"/>
      <c r="AX202" s="188"/>
      <c r="AY202" s="188"/>
      <c r="AZ202" s="188"/>
      <c r="BA202" s="188"/>
      <c r="BB202" s="188"/>
      <c r="BC202" s="188"/>
      <c r="BD202" s="188"/>
      <c r="BE202" s="188"/>
      <c r="BF202" s="188"/>
      <c r="BG202" s="188"/>
      <c r="BH202" s="188"/>
      <c r="BI202" s="188"/>
      <c r="BJ202" s="188"/>
      <c r="BK202" s="188"/>
      <c r="BL202" s="188"/>
      <c r="BM202" s="188"/>
      <c r="BN202" s="188"/>
    </row>
    <row r="203" spans="1:66" s="86" customFormat="1" ht="11.25" customHeight="1">
      <c r="A203" s="36"/>
      <c r="B203" s="487" t="s">
        <v>240</v>
      </c>
      <c r="C203" s="487" t="s">
        <v>52</v>
      </c>
      <c r="D203" s="487">
        <v>771006</v>
      </c>
      <c r="E203" s="182" t="s">
        <v>373</v>
      </c>
      <c r="F203" s="233">
        <f t="shared" si="67"/>
        <v>2.6363636363636362</v>
      </c>
      <c r="G203" s="182">
        <f t="shared" si="68"/>
        <v>11</v>
      </c>
      <c r="H203" s="182">
        <f t="shared" si="69"/>
        <v>19</v>
      </c>
      <c r="I203" s="182">
        <f t="shared" si="70"/>
        <v>10</v>
      </c>
      <c r="J203" s="183">
        <f t="shared" si="71"/>
        <v>29</v>
      </c>
      <c r="K203" s="182">
        <f t="shared" si="72"/>
        <v>0</v>
      </c>
      <c r="L203" s="157"/>
      <c r="M203" s="157"/>
      <c r="N203" s="184">
        <v>2</v>
      </c>
      <c r="O203" s="184">
        <v>1</v>
      </c>
      <c r="P203" s="184">
        <v>1</v>
      </c>
      <c r="Q203" s="184">
        <v>3</v>
      </c>
      <c r="R203" s="184"/>
      <c r="S203" s="787"/>
      <c r="T203" s="197">
        <v>0</v>
      </c>
      <c r="U203" s="681"/>
      <c r="V203" s="184">
        <v>4</v>
      </c>
      <c r="W203" s="184"/>
      <c r="X203" s="184">
        <v>0</v>
      </c>
      <c r="Y203" s="184"/>
      <c r="Z203" s="184">
        <v>4</v>
      </c>
      <c r="AA203" s="184">
        <v>2</v>
      </c>
      <c r="AB203" s="184"/>
      <c r="AC203" s="184">
        <v>1</v>
      </c>
      <c r="AD203" s="184">
        <v>1</v>
      </c>
      <c r="AE203" s="173"/>
      <c r="AF203" s="182">
        <v>1</v>
      </c>
      <c r="AG203" s="182">
        <v>3</v>
      </c>
      <c r="AH203" s="182">
        <v>0</v>
      </c>
      <c r="AI203" s="182">
        <v>1</v>
      </c>
      <c r="AJ203" s="182"/>
      <c r="AK203" s="182"/>
      <c r="AL203" s="182">
        <v>0</v>
      </c>
      <c r="AM203" s="182"/>
      <c r="AN203" s="182">
        <v>0</v>
      </c>
      <c r="AO203" s="182"/>
      <c r="AP203" s="182">
        <v>0</v>
      </c>
      <c r="AQ203" s="182"/>
      <c r="AR203" s="182">
        <v>1</v>
      </c>
      <c r="AS203" s="182">
        <v>3</v>
      </c>
      <c r="AT203" s="182"/>
      <c r="AU203" s="182">
        <v>0</v>
      </c>
      <c r="AV203" s="182">
        <v>1</v>
      </c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</row>
    <row r="204" spans="1:66" s="86" customFormat="1" ht="11.25" customHeight="1">
      <c r="A204" s="36"/>
      <c r="B204" s="487" t="s">
        <v>344</v>
      </c>
      <c r="C204" s="487" t="s">
        <v>34</v>
      </c>
      <c r="D204" s="487">
        <v>751121</v>
      </c>
      <c r="E204" s="182" t="s">
        <v>373</v>
      </c>
      <c r="F204" s="233">
        <f t="shared" si="67"/>
        <v>1.7333333333333334</v>
      </c>
      <c r="G204" s="182">
        <f t="shared" si="68"/>
        <v>15</v>
      </c>
      <c r="H204" s="182">
        <f t="shared" si="69"/>
        <v>18</v>
      </c>
      <c r="I204" s="182">
        <f t="shared" si="70"/>
        <v>8</v>
      </c>
      <c r="J204" s="183">
        <f t="shared" si="71"/>
        <v>26</v>
      </c>
      <c r="K204" s="182">
        <f t="shared" si="72"/>
        <v>0</v>
      </c>
      <c r="L204" s="157"/>
      <c r="M204" s="157"/>
      <c r="N204" s="184">
        <v>2</v>
      </c>
      <c r="O204" s="184"/>
      <c r="P204" s="184">
        <v>2</v>
      </c>
      <c r="Q204" s="184">
        <v>1</v>
      </c>
      <c r="R204" s="184">
        <v>0</v>
      </c>
      <c r="S204" s="787">
        <v>2</v>
      </c>
      <c r="T204" s="197">
        <v>0</v>
      </c>
      <c r="U204" s="681">
        <v>0</v>
      </c>
      <c r="V204" s="184">
        <v>0</v>
      </c>
      <c r="W204" s="184">
        <v>3</v>
      </c>
      <c r="X204" s="184">
        <v>0</v>
      </c>
      <c r="Y204" s="184">
        <v>2</v>
      </c>
      <c r="Z204" s="184">
        <v>1</v>
      </c>
      <c r="AA204" s="184">
        <v>3</v>
      </c>
      <c r="AB204" s="184"/>
      <c r="AC204" s="184">
        <v>2</v>
      </c>
      <c r="AD204" s="184">
        <v>0</v>
      </c>
      <c r="AE204" s="173"/>
      <c r="AF204" s="182">
        <v>2</v>
      </c>
      <c r="AG204" s="182"/>
      <c r="AH204" s="182">
        <v>0</v>
      </c>
      <c r="AI204" s="182">
        <v>0</v>
      </c>
      <c r="AJ204" s="182">
        <v>0</v>
      </c>
      <c r="AK204" s="182">
        <v>1</v>
      </c>
      <c r="AL204" s="182">
        <v>0</v>
      </c>
      <c r="AM204" s="182">
        <v>0</v>
      </c>
      <c r="AN204" s="182">
        <v>2</v>
      </c>
      <c r="AO204" s="182">
        <v>0</v>
      </c>
      <c r="AP204" s="182">
        <v>0</v>
      </c>
      <c r="AQ204" s="182">
        <v>0</v>
      </c>
      <c r="AR204" s="182">
        <v>1</v>
      </c>
      <c r="AS204" s="182">
        <v>1</v>
      </c>
      <c r="AT204" s="182"/>
      <c r="AU204" s="182">
        <v>1</v>
      </c>
      <c r="AV204" s="182">
        <v>0</v>
      </c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</row>
    <row r="205" spans="1:66" s="86" customFormat="1" ht="11.25" customHeight="1">
      <c r="A205" s="36"/>
      <c r="B205" s="487" t="s">
        <v>343</v>
      </c>
      <c r="C205" s="487" t="s">
        <v>29</v>
      </c>
      <c r="D205" s="487">
        <v>780526</v>
      </c>
      <c r="E205" s="182" t="s">
        <v>373</v>
      </c>
      <c r="F205" s="233">
        <f t="shared" si="67"/>
        <v>0.6666666666666666</v>
      </c>
      <c r="G205" s="182">
        <f t="shared" si="68"/>
        <v>9</v>
      </c>
      <c r="H205" s="182">
        <f t="shared" si="69"/>
        <v>4</v>
      </c>
      <c r="I205" s="182">
        <f t="shared" si="70"/>
        <v>2</v>
      </c>
      <c r="J205" s="183">
        <f t="shared" si="71"/>
        <v>6</v>
      </c>
      <c r="K205" s="182">
        <f t="shared" si="72"/>
        <v>0</v>
      </c>
      <c r="L205" s="157"/>
      <c r="M205" s="157"/>
      <c r="N205" s="184">
        <v>0</v>
      </c>
      <c r="O205" s="184">
        <v>0</v>
      </c>
      <c r="P205" s="184"/>
      <c r="Q205" s="184"/>
      <c r="R205" s="184">
        <v>1</v>
      </c>
      <c r="S205" s="787"/>
      <c r="T205" s="197">
        <v>0</v>
      </c>
      <c r="U205" s="681">
        <v>0</v>
      </c>
      <c r="V205" s="184"/>
      <c r="W205" s="184"/>
      <c r="X205" s="184"/>
      <c r="Y205" s="184">
        <v>1</v>
      </c>
      <c r="Z205" s="184">
        <v>2</v>
      </c>
      <c r="AA205" s="184">
        <v>0</v>
      </c>
      <c r="AB205" s="184"/>
      <c r="AC205" s="184"/>
      <c r="AD205" s="184">
        <v>0</v>
      </c>
      <c r="AE205" s="173"/>
      <c r="AF205" s="182">
        <v>0</v>
      </c>
      <c r="AG205" s="182">
        <v>0</v>
      </c>
      <c r="AH205" s="182"/>
      <c r="AI205" s="182"/>
      <c r="AJ205" s="182">
        <v>0</v>
      </c>
      <c r="AK205" s="182"/>
      <c r="AL205" s="182">
        <v>0</v>
      </c>
      <c r="AM205" s="182">
        <v>0</v>
      </c>
      <c r="AN205" s="182"/>
      <c r="AO205" s="182"/>
      <c r="AP205" s="182"/>
      <c r="AQ205" s="182">
        <v>0</v>
      </c>
      <c r="AR205" s="182">
        <v>0</v>
      </c>
      <c r="AS205" s="182">
        <v>2</v>
      </c>
      <c r="AT205" s="182"/>
      <c r="AU205" s="182"/>
      <c r="AV205" s="182">
        <v>0</v>
      </c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</row>
    <row r="206" spans="1:66" s="86" customFormat="1" ht="11.25" customHeight="1">
      <c r="A206" s="36"/>
      <c r="B206" s="487" t="s">
        <v>243</v>
      </c>
      <c r="C206" s="487" t="s">
        <v>34</v>
      </c>
      <c r="D206" s="487">
        <v>780224</v>
      </c>
      <c r="E206" s="182" t="s">
        <v>373</v>
      </c>
      <c r="F206" s="233">
        <f t="shared" si="67"/>
        <v>1.75</v>
      </c>
      <c r="G206" s="182">
        <f t="shared" si="68"/>
        <v>4</v>
      </c>
      <c r="H206" s="182">
        <f t="shared" si="69"/>
        <v>2</v>
      </c>
      <c r="I206" s="182">
        <f t="shared" si="70"/>
        <v>5</v>
      </c>
      <c r="J206" s="183">
        <f t="shared" si="71"/>
        <v>7</v>
      </c>
      <c r="K206" s="182">
        <f t="shared" si="72"/>
        <v>0</v>
      </c>
      <c r="L206" s="185"/>
      <c r="M206" s="185"/>
      <c r="N206" s="184"/>
      <c r="O206" s="184"/>
      <c r="P206" s="184"/>
      <c r="Q206" s="184"/>
      <c r="R206" s="184"/>
      <c r="S206" s="787"/>
      <c r="T206" s="197"/>
      <c r="U206" s="681">
        <v>0</v>
      </c>
      <c r="V206" s="184"/>
      <c r="W206" s="184"/>
      <c r="X206" s="184">
        <v>1</v>
      </c>
      <c r="Y206" s="184">
        <v>0</v>
      </c>
      <c r="Z206" s="184"/>
      <c r="AA206" s="184">
        <v>1</v>
      </c>
      <c r="AB206" s="184"/>
      <c r="AC206" s="184"/>
      <c r="AD206" s="184"/>
      <c r="AE206" s="173"/>
      <c r="AF206" s="182"/>
      <c r="AG206" s="182"/>
      <c r="AH206" s="182"/>
      <c r="AI206" s="182"/>
      <c r="AJ206" s="182"/>
      <c r="AK206" s="182"/>
      <c r="AL206" s="182"/>
      <c r="AM206" s="182">
        <v>0</v>
      </c>
      <c r="AN206" s="182"/>
      <c r="AO206" s="182"/>
      <c r="AP206" s="182">
        <v>2</v>
      </c>
      <c r="AQ206" s="182">
        <v>3</v>
      </c>
      <c r="AR206" s="182"/>
      <c r="AS206" s="182">
        <v>0</v>
      </c>
      <c r="AT206" s="182"/>
      <c r="AU206" s="182"/>
      <c r="AV206" s="182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</row>
    <row r="207" spans="1:66" s="86" customFormat="1" ht="11.25" customHeight="1">
      <c r="A207" s="36"/>
      <c r="B207" s="487" t="s">
        <v>245</v>
      </c>
      <c r="C207" s="487" t="s">
        <v>29</v>
      </c>
      <c r="D207" s="487">
        <v>720228</v>
      </c>
      <c r="E207" s="182" t="s">
        <v>373</v>
      </c>
      <c r="F207" s="233">
        <f t="shared" si="67"/>
        <v>2.5</v>
      </c>
      <c r="G207" s="182">
        <f t="shared" si="68"/>
        <v>2</v>
      </c>
      <c r="H207" s="182">
        <f t="shared" si="69"/>
        <v>5</v>
      </c>
      <c r="I207" s="182">
        <f t="shared" si="70"/>
        <v>0</v>
      </c>
      <c r="J207" s="183">
        <f t="shared" si="71"/>
        <v>5</v>
      </c>
      <c r="K207" s="182">
        <f t="shared" si="72"/>
        <v>0</v>
      </c>
      <c r="L207" s="185"/>
      <c r="M207" s="185"/>
      <c r="N207" s="184"/>
      <c r="O207" s="184"/>
      <c r="P207" s="184"/>
      <c r="Q207" s="184"/>
      <c r="R207" s="184">
        <v>3</v>
      </c>
      <c r="S207" s="787"/>
      <c r="T207" s="197"/>
      <c r="U207" s="681"/>
      <c r="V207" s="184"/>
      <c r="W207" s="184"/>
      <c r="X207" s="184">
        <v>2</v>
      </c>
      <c r="Y207" s="184"/>
      <c r="Z207" s="184"/>
      <c r="AA207" s="184"/>
      <c r="AB207" s="184"/>
      <c r="AC207" s="184"/>
      <c r="AD207" s="184"/>
      <c r="AE207" s="173"/>
      <c r="AF207" s="182"/>
      <c r="AG207" s="182"/>
      <c r="AH207" s="182"/>
      <c r="AI207" s="182"/>
      <c r="AJ207" s="182">
        <v>0</v>
      </c>
      <c r="AK207" s="182"/>
      <c r="AL207" s="182"/>
      <c r="AM207" s="182"/>
      <c r="AN207" s="182"/>
      <c r="AO207" s="182"/>
      <c r="AP207" s="182">
        <v>0</v>
      </c>
      <c r="AQ207" s="182"/>
      <c r="AR207" s="182"/>
      <c r="AS207" s="182"/>
      <c r="AT207" s="182"/>
      <c r="AU207" s="182"/>
      <c r="AV207" s="182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</row>
    <row r="208" spans="1:66" s="86" customFormat="1" ht="11.25" customHeight="1">
      <c r="A208" s="36"/>
      <c r="B208" s="487" t="s">
        <v>376</v>
      </c>
      <c r="C208" s="487" t="s">
        <v>34</v>
      </c>
      <c r="D208" s="487">
        <v>790412</v>
      </c>
      <c r="E208" s="182" t="s">
        <v>373</v>
      </c>
      <c r="F208" s="233">
        <f t="shared" si="67"/>
        <v>2.1666666666666665</v>
      </c>
      <c r="G208" s="182">
        <f t="shared" si="68"/>
        <v>6</v>
      </c>
      <c r="H208" s="182">
        <f t="shared" si="69"/>
        <v>8</v>
      </c>
      <c r="I208" s="182">
        <f t="shared" si="70"/>
        <v>5</v>
      </c>
      <c r="J208" s="183">
        <f t="shared" si="71"/>
        <v>13</v>
      </c>
      <c r="K208" s="182">
        <f t="shared" si="72"/>
        <v>0</v>
      </c>
      <c r="L208" s="185"/>
      <c r="M208" s="185"/>
      <c r="N208" s="184"/>
      <c r="O208" s="184">
        <v>0</v>
      </c>
      <c r="P208" s="184">
        <v>1</v>
      </c>
      <c r="Q208" s="184"/>
      <c r="R208" s="184">
        <v>1</v>
      </c>
      <c r="S208" s="787"/>
      <c r="T208" s="197"/>
      <c r="U208" s="681"/>
      <c r="V208" s="184">
        <v>2</v>
      </c>
      <c r="W208" s="184">
        <v>2</v>
      </c>
      <c r="X208" s="184">
        <v>2</v>
      </c>
      <c r="Y208" s="184"/>
      <c r="Z208" s="184"/>
      <c r="AA208" s="184"/>
      <c r="AB208" s="184"/>
      <c r="AC208" s="184"/>
      <c r="AD208" s="184"/>
      <c r="AE208" s="173"/>
      <c r="AF208" s="182"/>
      <c r="AG208" s="182">
        <v>1</v>
      </c>
      <c r="AH208" s="182">
        <v>1</v>
      </c>
      <c r="AI208" s="182"/>
      <c r="AJ208" s="182">
        <v>2</v>
      </c>
      <c r="AK208" s="182"/>
      <c r="AL208" s="182"/>
      <c r="AM208" s="182"/>
      <c r="AN208" s="182">
        <v>1</v>
      </c>
      <c r="AO208" s="182">
        <v>0</v>
      </c>
      <c r="AP208" s="182">
        <v>0</v>
      </c>
      <c r="AQ208" s="182"/>
      <c r="AR208" s="182"/>
      <c r="AS208" s="182"/>
      <c r="AT208" s="182"/>
      <c r="AU208" s="182"/>
      <c r="AV208" s="182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</row>
    <row r="209" spans="1:68" s="86" customFormat="1" ht="11.25" customHeight="1">
      <c r="A209" s="40"/>
      <c r="B209" s="487" t="s">
        <v>346</v>
      </c>
      <c r="C209" s="487" t="s">
        <v>239</v>
      </c>
      <c r="D209" s="487">
        <v>830929</v>
      </c>
      <c r="E209" s="182" t="s">
        <v>373</v>
      </c>
      <c r="F209" s="233">
        <f t="shared" si="67"/>
        <v>3.5</v>
      </c>
      <c r="G209" s="182">
        <f t="shared" si="68"/>
        <v>4</v>
      </c>
      <c r="H209" s="182">
        <f t="shared" si="69"/>
        <v>11</v>
      </c>
      <c r="I209" s="182">
        <f t="shared" si="70"/>
        <v>3</v>
      </c>
      <c r="J209" s="183">
        <f t="shared" si="71"/>
        <v>14</v>
      </c>
      <c r="K209" s="182">
        <f t="shared" si="72"/>
        <v>0</v>
      </c>
      <c r="L209" s="157"/>
      <c r="M209" s="157"/>
      <c r="N209" s="184"/>
      <c r="O209" s="184"/>
      <c r="P209" s="184"/>
      <c r="Q209" s="184"/>
      <c r="R209" s="184"/>
      <c r="S209" s="787">
        <v>8</v>
      </c>
      <c r="T209" s="197">
        <v>0</v>
      </c>
      <c r="U209" s="681"/>
      <c r="V209" s="184"/>
      <c r="W209" s="184"/>
      <c r="X209" s="184"/>
      <c r="Y209" s="184">
        <v>3</v>
      </c>
      <c r="Z209" s="184"/>
      <c r="AA209" s="184">
        <v>0</v>
      </c>
      <c r="AB209" s="184"/>
      <c r="AC209" s="184"/>
      <c r="AD209" s="184"/>
      <c r="AE209" s="189"/>
      <c r="AF209" s="182"/>
      <c r="AG209" s="182"/>
      <c r="AH209" s="182"/>
      <c r="AI209" s="182"/>
      <c r="AJ209" s="182"/>
      <c r="AK209" s="182">
        <v>2</v>
      </c>
      <c r="AL209" s="182">
        <v>0</v>
      </c>
      <c r="AM209" s="182"/>
      <c r="AN209" s="182"/>
      <c r="AO209" s="182"/>
      <c r="AP209" s="182"/>
      <c r="AQ209" s="182">
        <v>0</v>
      </c>
      <c r="AR209" s="182"/>
      <c r="AS209" s="182">
        <v>1</v>
      </c>
      <c r="AT209" s="182"/>
      <c r="AU209" s="182"/>
      <c r="AV209" s="182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186"/>
      <c r="BP209" s="186"/>
    </row>
    <row r="210" spans="1:68" s="86" customFormat="1" ht="11.25" customHeight="1">
      <c r="A210" s="40"/>
      <c r="B210" s="655" t="s">
        <v>244</v>
      </c>
      <c r="C210" s="655" t="s">
        <v>707</v>
      </c>
      <c r="D210" s="655">
        <v>820517</v>
      </c>
      <c r="E210" s="641" t="s">
        <v>373</v>
      </c>
      <c r="F210" s="233">
        <f>J210/G210</f>
        <v>2.25</v>
      </c>
      <c r="G210" s="182">
        <f>COUNT(N210:AD210)</f>
        <v>4</v>
      </c>
      <c r="H210" s="182">
        <f>SUM(N210:AD210)</f>
        <v>5</v>
      </c>
      <c r="I210" s="182">
        <f>SUM(AF210:AV210)</f>
        <v>4</v>
      </c>
      <c r="J210" s="183">
        <f>SUM(H210:I210)</f>
        <v>9</v>
      </c>
      <c r="K210" s="182">
        <f>SUM(AX210:BN210)</f>
        <v>0</v>
      </c>
      <c r="L210" s="157"/>
      <c r="M210" s="157"/>
      <c r="N210" s="184"/>
      <c r="O210" s="184"/>
      <c r="P210" s="184"/>
      <c r="Q210" s="184">
        <v>0</v>
      </c>
      <c r="R210" s="184"/>
      <c r="S210" s="787">
        <v>4</v>
      </c>
      <c r="T210" s="197"/>
      <c r="U210" s="681"/>
      <c r="V210" s="184"/>
      <c r="W210" s="184"/>
      <c r="X210" s="184">
        <v>1</v>
      </c>
      <c r="Y210" s="184">
        <v>0</v>
      </c>
      <c r="Z210" s="184"/>
      <c r="AA210" s="184"/>
      <c r="AB210" s="184"/>
      <c r="AC210" s="184"/>
      <c r="AD210" s="184"/>
      <c r="AE210" s="189"/>
      <c r="AF210" s="182"/>
      <c r="AG210" s="182"/>
      <c r="AH210" s="182"/>
      <c r="AI210" s="182">
        <v>1</v>
      </c>
      <c r="AJ210" s="182"/>
      <c r="AK210" s="182">
        <v>1</v>
      </c>
      <c r="AL210" s="182"/>
      <c r="AM210" s="182"/>
      <c r="AN210" s="182"/>
      <c r="AO210" s="182"/>
      <c r="AP210" s="182">
        <v>1</v>
      </c>
      <c r="AQ210" s="182">
        <v>1</v>
      </c>
      <c r="AR210" s="182"/>
      <c r="AS210" s="182"/>
      <c r="AT210" s="182"/>
      <c r="AU210" s="182"/>
      <c r="AV210" s="182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186"/>
      <c r="BP210" s="186"/>
    </row>
    <row r="211" spans="1:68" s="86" customFormat="1" ht="11.25" customHeight="1">
      <c r="A211" s="40"/>
      <c r="B211" s="655" t="s">
        <v>891</v>
      </c>
      <c r="C211" s="655" t="s">
        <v>732</v>
      </c>
      <c r="D211" s="655"/>
      <c r="E211" s="641" t="s">
        <v>897</v>
      </c>
      <c r="F211" s="233">
        <f>J211/G211</f>
        <v>1</v>
      </c>
      <c r="G211" s="182">
        <f>COUNT(N211:AD211)</f>
        <v>2</v>
      </c>
      <c r="H211" s="182">
        <f>SUM(N211:AD211)</f>
        <v>1</v>
      </c>
      <c r="I211" s="182">
        <f>SUM(AF211:AV211)</f>
        <v>1</v>
      </c>
      <c r="J211" s="183">
        <f>SUM(H211:I211)</f>
        <v>2</v>
      </c>
      <c r="K211" s="182">
        <f>SUM(AX211:BN211)</f>
        <v>0</v>
      </c>
      <c r="L211" s="157"/>
      <c r="M211" s="157"/>
      <c r="N211" s="184"/>
      <c r="O211" s="184"/>
      <c r="P211" s="184"/>
      <c r="Q211" s="184"/>
      <c r="R211" s="184"/>
      <c r="S211" s="787"/>
      <c r="T211" s="197"/>
      <c r="U211" s="681"/>
      <c r="V211" s="184"/>
      <c r="W211" s="184"/>
      <c r="X211" s="184"/>
      <c r="Y211" s="184"/>
      <c r="Z211" s="184"/>
      <c r="AA211" s="184"/>
      <c r="AB211" s="184"/>
      <c r="AC211" s="184">
        <v>0</v>
      </c>
      <c r="AD211" s="184">
        <v>1</v>
      </c>
      <c r="AE211" s="189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>
        <v>1</v>
      </c>
      <c r="AV211" s="182">
        <v>0</v>
      </c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186"/>
      <c r="BP211" s="186"/>
    </row>
    <row r="212" spans="1:68" s="86" customFormat="1" ht="11.25" customHeight="1">
      <c r="A212" s="40"/>
      <c r="B212" s="655" t="s">
        <v>898</v>
      </c>
      <c r="C212" s="655" t="s">
        <v>899</v>
      </c>
      <c r="D212" s="655">
        <v>760803</v>
      </c>
      <c r="E212" s="641" t="s">
        <v>900</v>
      </c>
      <c r="F212" s="233">
        <f>J212/G212</f>
        <v>1</v>
      </c>
      <c r="G212" s="182">
        <f>COUNT(N212:AD212)</f>
        <v>1</v>
      </c>
      <c r="H212" s="182">
        <f>SUM(N212:AD212)</f>
        <v>1</v>
      </c>
      <c r="I212" s="182">
        <f>SUM(AF212:AV212)</f>
        <v>0</v>
      </c>
      <c r="J212" s="183">
        <f>SUM(H212:I212)</f>
        <v>1</v>
      </c>
      <c r="K212" s="182">
        <f>SUM(AX212:BN212)</f>
        <v>0</v>
      </c>
      <c r="L212" s="157"/>
      <c r="M212" s="157"/>
      <c r="N212" s="184"/>
      <c r="O212" s="184"/>
      <c r="P212" s="184"/>
      <c r="Q212" s="184"/>
      <c r="R212" s="184"/>
      <c r="S212" s="787"/>
      <c r="T212" s="197"/>
      <c r="U212" s="681"/>
      <c r="V212" s="184"/>
      <c r="W212" s="184"/>
      <c r="X212" s="184"/>
      <c r="Y212" s="184"/>
      <c r="Z212" s="184"/>
      <c r="AA212" s="184"/>
      <c r="AB212" s="184"/>
      <c r="AC212" s="184">
        <v>1</v>
      </c>
      <c r="AD212" s="184"/>
      <c r="AE212" s="189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>
        <v>0</v>
      </c>
      <c r="AV212" s="182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186"/>
      <c r="BP212" s="186"/>
    </row>
    <row r="213" spans="1:66" s="191" customFormat="1" ht="11.25" customHeight="1">
      <c r="A213" s="36" t="s">
        <v>690</v>
      </c>
      <c r="B213" s="229" t="s">
        <v>590</v>
      </c>
      <c r="C213" s="473" t="s">
        <v>52</v>
      </c>
      <c r="D213" s="38"/>
      <c r="E213" s="182"/>
      <c r="F213" s="233">
        <f t="shared" si="67"/>
        <v>0.5</v>
      </c>
      <c r="G213" s="182">
        <f t="shared" si="68"/>
        <v>2</v>
      </c>
      <c r="H213" s="182">
        <f t="shared" si="69"/>
        <v>1</v>
      </c>
      <c r="I213" s="182">
        <f t="shared" si="70"/>
        <v>0</v>
      </c>
      <c r="J213" s="183">
        <f t="shared" si="71"/>
        <v>1</v>
      </c>
      <c r="K213" s="182">
        <f t="shared" si="72"/>
        <v>0</v>
      </c>
      <c r="L213" s="187"/>
      <c r="M213" s="187"/>
      <c r="N213" s="184"/>
      <c r="O213" s="184">
        <v>0</v>
      </c>
      <c r="P213" s="184"/>
      <c r="Q213" s="184"/>
      <c r="R213" s="184"/>
      <c r="S213" s="787"/>
      <c r="T213" s="197"/>
      <c r="U213" s="681"/>
      <c r="V213" s="184"/>
      <c r="W213" s="184"/>
      <c r="X213" s="184"/>
      <c r="Y213" s="184"/>
      <c r="Z213" s="184"/>
      <c r="AA213" s="184">
        <v>1</v>
      </c>
      <c r="AB213" s="184"/>
      <c r="AC213" s="184"/>
      <c r="AD213" s="184"/>
      <c r="AE213" s="173"/>
      <c r="AF213" s="182"/>
      <c r="AG213" s="182">
        <v>0</v>
      </c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>
        <v>0</v>
      </c>
      <c r="AT213" s="182"/>
      <c r="AU213" s="182"/>
      <c r="AV213" s="182"/>
      <c r="AW213" s="186"/>
      <c r="AX213" s="188"/>
      <c r="AY213" s="188"/>
      <c r="AZ213" s="188"/>
      <c r="BA213" s="188"/>
      <c r="BB213" s="188"/>
      <c r="BC213" s="188"/>
      <c r="BD213" s="188"/>
      <c r="BE213" s="188"/>
      <c r="BF213" s="188"/>
      <c r="BG213" s="188"/>
      <c r="BH213" s="188"/>
      <c r="BI213" s="188"/>
      <c r="BJ213" s="188"/>
      <c r="BK213" s="188"/>
      <c r="BL213" s="188"/>
      <c r="BM213" s="188"/>
      <c r="BN213" s="188"/>
    </row>
    <row r="214" spans="1:68" s="191" customFormat="1" ht="11.25" customHeight="1">
      <c r="A214" s="36" t="s">
        <v>690</v>
      </c>
      <c r="B214" s="460" t="s">
        <v>631</v>
      </c>
      <c r="C214" s="460" t="s">
        <v>34</v>
      </c>
      <c r="D214" s="38"/>
      <c r="E214" s="182"/>
      <c r="F214" s="233">
        <f t="shared" si="67"/>
        <v>1</v>
      </c>
      <c r="G214" s="182">
        <f t="shared" si="68"/>
        <v>1</v>
      </c>
      <c r="H214" s="182">
        <f t="shared" si="69"/>
        <v>1</v>
      </c>
      <c r="I214" s="182">
        <f t="shared" si="70"/>
        <v>0</v>
      </c>
      <c r="J214" s="183">
        <f t="shared" si="71"/>
        <v>1</v>
      </c>
      <c r="K214" s="182">
        <f t="shared" si="72"/>
        <v>0</v>
      </c>
      <c r="L214" s="173"/>
      <c r="M214" s="173"/>
      <c r="N214" s="184"/>
      <c r="O214" s="184">
        <v>1</v>
      </c>
      <c r="P214" s="184"/>
      <c r="Q214" s="184"/>
      <c r="R214" s="184"/>
      <c r="S214" s="787"/>
      <c r="T214" s="197"/>
      <c r="U214" s="681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73"/>
      <c r="AF214" s="182"/>
      <c r="AG214" s="182">
        <v>0</v>
      </c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X214" s="182"/>
      <c r="AY214" s="182"/>
      <c r="AZ214" s="182"/>
      <c r="BA214" s="182"/>
      <c r="BB214" s="182"/>
      <c r="BC214" s="182"/>
      <c r="BD214" s="182"/>
      <c r="BE214" s="182"/>
      <c r="BF214" s="182"/>
      <c r="BG214" s="182"/>
      <c r="BH214" s="182"/>
      <c r="BI214" s="182"/>
      <c r="BJ214" s="182"/>
      <c r="BK214" s="182"/>
      <c r="BL214" s="182"/>
      <c r="BM214" s="182"/>
      <c r="BN214" s="182"/>
      <c r="BP214" s="86"/>
    </row>
    <row r="215" spans="1:68" s="191" customFormat="1" ht="11.25" customHeight="1">
      <c r="A215" s="36"/>
      <c r="B215" s="443" t="s">
        <v>464</v>
      </c>
      <c r="C215" s="443" t="s">
        <v>26</v>
      </c>
      <c r="D215" s="38"/>
      <c r="E215" s="194" t="s">
        <v>637</v>
      </c>
      <c r="F215" s="233"/>
      <c r="G215" s="182"/>
      <c r="H215" s="182"/>
      <c r="I215" s="182"/>
      <c r="J215" s="183"/>
      <c r="K215" s="182"/>
      <c r="L215" s="173"/>
      <c r="M215" s="173"/>
      <c r="N215" s="184"/>
      <c r="O215" s="184"/>
      <c r="P215" s="184"/>
      <c r="Q215" s="184"/>
      <c r="R215" s="184"/>
      <c r="S215" s="787"/>
      <c r="T215" s="197">
        <v>8</v>
      </c>
      <c r="U215" s="681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73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X215" s="182"/>
      <c r="AY215" s="182"/>
      <c r="AZ215" s="182"/>
      <c r="BA215" s="182"/>
      <c r="BB215" s="182"/>
      <c r="BC215" s="182"/>
      <c r="BD215" s="182"/>
      <c r="BE215" s="182"/>
      <c r="BF215" s="182"/>
      <c r="BG215" s="182"/>
      <c r="BH215" s="182"/>
      <c r="BI215" s="182"/>
      <c r="BJ215" s="182"/>
      <c r="BK215" s="182"/>
      <c r="BL215" s="182"/>
      <c r="BM215" s="182"/>
      <c r="BN215" s="182"/>
      <c r="BP215" s="86"/>
    </row>
    <row r="216" spans="1:67" s="86" customFormat="1" ht="11.25" customHeight="1">
      <c r="A216" s="36"/>
      <c r="B216" s="443" t="s">
        <v>347</v>
      </c>
      <c r="C216" s="443" t="s">
        <v>33</v>
      </c>
      <c r="D216" s="22"/>
      <c r="E216" s="194" t="s">
        <v>637</v>
      </c>
      <c r="F216" s="233">
        <f t="shared" si="67"/>
        <v>8</v>
      </c>
      <c r="G216" s="182">
        <f t="shared" si="68"/>
        <v>1</v>
      </c>
      <c r="H216" s="182">
        <f t="shared" si="69"/>
        <v>8</v>
      </c>
      <c r="I216" s="182">
        <f t="shared" si="70"/>
        <v>0</v>
      </c>
      <c r="J216" s="183">
        <f>SUM(H216:I216)</f>
        <v>8</v>
      </c>
      <c r="K216" s="182">
        <f>SUM(AX216:BN216)</f>
        <v>0</v>
      </c>
      <c r="L216" s="173"/>
      <c r="M216" s="173"/>
      <c r="N216" s="184"/>
      <c r="O216" s="184"/>
      <c r="P216" s="184">
        <v>8</v>
      </c>
      <c r="Q216" s="184"/>
      <c r="R216" s="184"/>
      <c r="S216" s="787"/>
      <c r="T216" s="197"/>
      <c r="U216" s="681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73"/>
      <c r="AF216" s="182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91"/>
      <c r="AX216" s="182"/>
      <c r="AY216" s="182"/>
      <c r="AZ216" s="182"/>
      <c r="BA216" s="182"/>
      <c r="BB216" s="182"/>
      <c r="BC216" s="182"/>
      <c r="BD216" s="182"/>
      <c r="BE216" s="182"/>
      <c r="BF216" s="182"/>
      <c r="BG216" s="182"/>
      <c r="BH216" s="182"/>
      <c r="BI216" s="182"/>
      <c r="BJ216" s="182"/>
      <c r="BK216" s="182"/>
      <c r="BL216" s="182"/>
      <c r="BM216" s="182"/>
      <c r="BN216" s="182"/>
      <c r="BO216" s="191"/>
    </row>
    <row r="217" spans="1:67" s="86" customFormat="1" ht="11.25" customHeight="1">
      <c r="A217" s="664"/>
      <c r="B217" s="483" t="s">
        <v>699</v>
      </c>
      <c r="C217" s="483" t="s">
        <v>109</v>
      </c>
      <c r="D217" s="594"/>
      <c r="E217" s="194" t="s">
        <v>637</v>
      </c>
      <c r="F217" s="233">
        <f>J217/G217</f>
        <v>3</v>
      </c>
      <c r="G217" s="182">
        <f>COUNT(N217:AD217)</f>
        <v>1</v>
      </c>
      <c r="H217" s="182">
        <f>SUM(N217:AD217)</f>
        <v>3</v>
      </c>
      <c r="I217" s="182">
        <f>SUM(AF217:AV217)</f>
        <v>0</v>
      </c>
      <c r="J217" s="183">
        <f>SUM(H217:I217)</f>
        <v>3</v>
      </c>
      <c r="K217" s="182">
        <f>SUM(AX217:BN217)</f>
        <v>0</v>
      </c>
      <c r="L217" s="173"/>
      <c r="M217" s="173"/>
      <c r="N217" s="184"/>
      <c r="O217" s="184"/>
      <c r="P217" s="184"/>
      <c r="Q217" s="184"/>
      <c r="R217" s="184"/>
      <c r="S217" s="787">
        <v>3</v>
      </c>
      <c r="T217" s="197"/>
      <c r="U217" s="681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73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91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2"/>
      <c r="BI217" s="182"/>
      <c r="BJ217" s="182"/>
      <c r="BK217" s="182"/>
      <c r="BL217" s="182"/>
      <c r="BM217" s="182"/>
      <c r="BN217" s="182"/>
      <c r="BO217" s="191"/>
    </row>
    <row r="218" spans="1:67" s="86" customFormat="1" ht="11.25" customHeight="1">
      <c r="A218" s="180"/>
      <c r="B218" s="440" t="s">
        <v>486</v>
      </c>
      <c r="C218" s="440" t="s">
        <v>617</v>
      </c>
      <c r="D218" s="217"/>
      <c r="E218" s="194" t="s">
        <v>637</v>
      </c>
      <c r="F218" s="233">
        <f t="shared" si="67"/>
        <v>5.818181818181818</v>
      </c>
      <c r="G218" s="182">
        <f t="shared" si="68"/>
        <v>11</v>
      </c>
      <c r="H218" s="182">
        <f t="shared" si="69"/>
        <v>64</v>
      </c>
      <c r="I218" s="182">
        <f t="shared" si="70"/>
        <v>0</v>
      </c>
      <c r="J218" s="183">
        <f>SUM(H218:I218)</f>
        <v>64</v>
      </c>
      <c r="K218" s="182">
        <f>SUM(AX218:BN218)</f>
        <v>0</v>
      </c>
      <c r="L218" s="173"/>
      <c r="M218" s="173"/>
      <c r="N218" s="184"/>
      <c r="O218" s="184">
        <v>12</v>
      </c>
      <c r="P218" s="184"/>
      <c r="Q218" s="184">
        <v>8</v>
      </c>
      <c r="R218" s="184">
        <v>7</v>
      </c>
      <c r="S218" s="787">
        <v>2</v>
      </c>
      <c r="T218" s="197"/>
      <c r="U218" s="681"/>
      <c r="V218" s="184">
        <v>6</v>
      </c>
      <c r="W218" s="184">
        <v>2</v>
      </c>
      <c r="X218" s="184">
        <v>5</v>
      </c>
      <c r="Y218" s="184">
        <v>4</v>
      </c>
      <c r="Z218" s="184">
        <v>3</v>
      </c>
      <c r="AA218" s="184"/>
      <c r="AB218" s="184"/>
      <c r="AC218" s="184">
        <v>8</v>
      </c>
      <c r="AD218" s="184">
        <v>7</v>
      </c>
      <c r="AE218" s="173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91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91"/>
    </row>
    <row r="219" spans="1:67" ht="12.75">
      <c r="A219" s="180"/>
      <c r="B219" s="483" t="s">
        <v>636</v>
      </c>
      <c r="C219" s="483" t="s">
        <v>26</v>
      </c>
      <c r="D219" s="484"/>
      <c r="E219" s="194" t="s">
        <v>637</v>
      </c>
      <c r="F219" s="472">
        <f t="shared" si="67"/>
        <v>7.333333333333333</v>
      </c>
      <c r="G219" s="194">
        <f t="shared" si="68"/>
        <v>3</v>
      </c>
      <c r="H219" s="182">
        <f t="shared" si="69"/>
        <v>22</v>
      </c>
      <c r="I219" s="182">
        <f t="shared" si="70"/>
        <v>0</v>
      </c>
      <c r="J219" s="183">
        <f>H219</f>
        <v>22</v>
      </c>
      <c r="K219" s="182">
        <f>SUM(AX219:BN219)</f>
        <v>0</v>
      </c>
      <c r="L219" s="173"/>
      <c r="M219" s="173"/>
      <c r="N219" s="184">
        <v>6</v>
      </c>
      <c r="O219" s="184"/>
      <c r="P219" s="184"/>
      <c r="Q219" s="184"/>
      <c r="R219" s="184"/>
      <c r="S219" s="787"/>
      <c r="T219" s="197"/>
      <c r="U219" s="681">
        <v>2</v>
      </c>
      <c r="V219" s="184"/>
      <c r="W219" s="184"/>
      <c r="X219" s="184"/>
      <c r="Y219" s="184"/>
      <c r="Z219" s="184"/>
      <c r="AA219" s="184">
        <v>14</v>
      </c>
      <c r="AB219" s="184"/>
      <c r="AC219" s="184"/>
      <c r="AD219" s="184"/>
      <c r="AE219" s="173"/>
      <c r="AF219" s="182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91"/>
      <c r="AX219" s="182"/>
      <c r="AY219" s="182"/>
      <c r="AZ219" s="182"/>
      <c r="BA219" s="182"/>
      <c r="BB219" s="182"/>
      <c r="BC219" s="182"/>
      <c r="BD219" s="182"/>
      <c r="BE219" s="182"/>
      <c r="BF219" s="182"/>
      <c r="BG219" s="182"/>
      <c r="BH219" s="182"/>
      <c r="BI219" s="182"/>
      <c r="BJ219" s="182"/>
      <c r="BK219" s="182"/>
      <c r="BL219" s="182"/>
      <c r="BM219" s="182"/>
      <c r="BN219" s="182"/>
      <c r="BO219" s="191"/>
    </row>
    <row r="220" spans="1:67" s="455" customFormat="1" ht="11.25" customHeight="1">
      <c r="A220" s="488" t="s">
        <v>309</v>
      </c>
      <c r="B220" s="175" t="s">
        <v>64</v>
      </c>
      <c r="C220" s="175" t="s">
        <v>65</v>
      </c>
      <c r="D220" s="176" t="s">
        <v>444</v>
      </c>
      <c r="E220" s="177" t="s">
        <v>445</v>
      </c>
      <c r="F220" s="232" t="s">
        <v>485</v>
      </c>
      <c r="G220" s="177" t="s">
        <v>446</v>
      </c>
      <c r="H220" s="177" t="s">
        <v>447</v>
      </c>
      <c r="I220" s="177" t="s">
        <v>448</v>
      </c>
      <c r="J220" s="177" t="s">
        <v>449</v>
      </c>
      <c r="K220" s="177" t="s">
        <v>450</v>
      </c>
      <c r="L220" s="178"/>
      <c r="M220" s="178"/>
      <c r="N220" s="177">
        <v>1</v>
      </c>
      <c r="O220" s="177">
        <v>2</v>
      </c>
      <c r="P220" s="177">
        <v>3</v>
      </c>
      <c r="Q220" s="177">
        <v>4</v>
      </c>
      <c r="R220" s="177">
        <v>5</v>
      </c>
      <c r="S220" s="786">
        <v>6</v>
      </c>
      <c r="T220" s="791">
        <v>7</v>
      </c>
      <c r="U220" s="680">
        <v>8</v>
      </c>
      <c r="V220" s="177">
        <v>9</v>
      </c>
      <c r="W220" s="179">
        <v>10</v>
      </c>
      <c r="X220" s="179">
        <v>11</v>
      </c>
      <c r="Y220" s="179">
        <v>12</v>
      </c>
      <c r="Z220" s="179">
        <v>13</v>
      </c>
      <c r="AA220" s="179">
        <v>14</v>
      </c>
      <c r="AB220" s="179">
        <v>15</v>
      </c>
      <c r="AC220" s="179">
        <v>16</v>
      </c>
      <c r="AD220" s="179">
        <v>17</v>
      </c>
      <c r="AE220" s="157"/>
      <c r="AF220" s="177">
        <v>1</v>
      </c>
      <c r="AG220" s="177">
        <v>2</v>
      </c>
      <c r="AH220" s="177">
        <v>3</v>
      </c>
      <c r="AI220" s="177">
        <v>4</v>
      </c>
      <c r="AJ220" s="177">
        <v>5</v>
      </c>
      <c r="AK220" s="177">
        <v>6</v>
      </c>
      <c r="AL220" s="177">
        <v>7</v>
      </c>
      <c r="AM220" s="177">
        <v>8</v>
      </c>
      <c r="AN220" s="177">
        <v>9</v>
      </c>
      <c r="AO220" s="179">
        <v>10</v>
      </c>
      <c r="AP220" s="179">
        <v>11</v>
      </c>
      <c r="AQ220" s="179">
        <v>12</v>
      </c>
      <c r="AR220" s="179">
        <v>13</v>
      </c>
      <c r="AS220" s="179">
        <v>14</v>
      </c>
      <c r="AT220" s="179">
        <v>15</v>
      </c>
      <c r="AU220" s="179">
        <v>16</v>
      </c>
      <c r="AV220" s="179">
        <v>17</v>
      </c>
      <c r="AW220" s="86"/>
      <c r="AX220" s="177">
        <v>1</v>
      </c>
      <c r="AY220" s="177">
        <v>2</v>
      </c>
      <c r="AZ220" s="177">
        <v>3</v>
      </c>
      <c r="BA220" s="177">
        <v>4</v>
      </c>
      <c r="BB220" s="177">
        <v>5</v>
      </c>
      <c r="BC220" s="177">
        <v>6</v>
      </c>
      <c r="BD220" s="177">
        <v>7</v>
      </c>
      <c r="BE220" s="177">
        <v>8</v>
      </c>
      <c r="BF220" s="177">
        <v>9</v>
      </c>
      <c r="BG220" s="177">
        <v>10</v>
      </c>
      <c r="BH220" s="177">
        <v>11</v>
      </c>
      <c r="BI220" s="177">
        <v>12</v>
      </c>
      <c r="BJ220" s="177">
        <v>13</v>
      </c>
      <c r="BK220" s="177">
        <v>14</v>
      </c>
      <c r="BL220" s="177">
        <v>15</v>
      </c>
      <c r="BM220" s="177">
        <v>16</v>
      </c>
      <c r="BN220" s="177">
        <v>17</v>
      </c>
      <c r="BO220" s="86"/>
    </row>
    <row r="221" spans="1:66" s="86" customFormat="1" ht="11.25" customHeight="1">
      <c r="A221" s="581">
        <v>85</v>
      </c>
      <c r="B221" s="487" t="s">
        <v>371</v>
      </c>
      <c r="C221" s="487" t="s">
        <v>24</v>
      </c>
      <c r="D221" s="837">
        <v>821202</v>
      </c>
      <c r="E221" s="182" t="s">
        <v>702</v>
      </c>
      <c r="F221" s="233">
        <f aca="true" t="shared" si="73" ref="F221:F241">J221/G221</f>
        <v>0</v>
      </c>
      <c r="G221" s="182">
        <f aca="true" t="shared" si="74" ref="G221:G241">COUNT(N221:AD221)</f>
        <v>1</v>
      </c>
      <c r="H221" s="182">
        <f aca="true" t="shared" si="75" ref="H221:H241">SUM(N221:AD221)</f>
        <v>0</v>
      </c>
      <c r="I221" s="182">
        <f aca="true" t="shared" si="76" ref="I221:I241">SUM(AF221:AV221)</f>
        <v>0</v>
      </c>
      <c r="J221" s="183">
        <f aca="true" t="shared" si="77" ref="J221:J230">SUM(H221:I221)</f>
        <v>0</v>
      </c>
      <c r="K221" s="182">
        <f aca="true" t="shared" si="78" ref="K221:K230">SUM(AX221:BN221)</f>
        <v>0</v>
      </c>
      <c r="L221" s="157"/>
      <c r="M221" s="157"/>
      <c r="N221" s="184"/>
      <c r="O221" s="184"/>
      <c r="P221" s="184"/>
      <c r="Q221" s="184"/>
      <c r="R221" s="184"/>
      <c r="S221" s="787">
        <v>0</v>
      </c>
      <c r="T221" s="197"/>
      <c r="U221" s="681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73"/>
      <c r="AF221" s="182"/>
      <c r="AG221" s="182"/>
      <c r="AH221" s="182"/>
      <c r="AI221" s="182"/>
      <c r="AJ221" s="182"/>
      <c r="AK221" s="182">
        <v>0</v>
      </c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</row>
    <row r="222" spans="1:68" s="86" customFormat="1" ht="11.25" customHeight="1">
      <c r="A222" s="581">
        <v>73</v>
      </c>
      <c r="B222" s="487" t="s">
        <v>511</v>
      </c>
      <c r="C222" s="487" t="s">
        <v>150</v>
      </c>
      <c r="D222" s="837">
        <v>731210</v>
      </c>
      <c r="E222" s="182" t="s">
        <v>702</v>
      </c>
      <c r="F222" s="233">
        <f t="shared" si="73"/>
        <v>1.5714285714285714</v>
      </c>
      <c r="G222" s="182">
        <f t="shared" si="74"/>
        <v>7</v>
      </c>
      <c r="H222" s="182">
        <f t="shared" si="75"/>
        <v>5</v>
      </c>
      <c r="I222" s="182">
        <f t="shared" si="76"/>
        <v>6</v>
      </c>
      <c r="J222" s="183">
        <f t="shared" si="77"/>
        <v>11</v>
      </c>
      <c r="K222" s="182">
        <f t="shared" si="78"/>
        <v>0</v>
      </c>
      <c r="L222" s="185"/>
      <c r="M222" s="185"/>
      <c r="N222" s="184">
        <v>1</v>
      </c>
      <c r="O222" s="184">
        <v>0</v>
      </c>
      <c r="P222" s="184">
        <v>2</v>
      </c>
      <c r="Q222" s="184">
        <v>1</v>
      </c>
      <c r="R222" s="184">
        <v>0</v>
      </c>
      <c r="S222" s="787"/>
      <c r="T222" s="197">
        <v>1</v>
      </c>
      <c r="U222" s="681"/>
      <c r="V222" s="184"/>
      <c r="W222" s="184"/>
      <c r="X222" s="184"/>
      <c r="Y222" s="184"/>
      <c r="Z222" s="184"/>
      <c r="AA222" s="184"/>
      <c r="AB222" s="184"/>
      <c r="AC222" s="184"/>
      <c r="AD222" s="184">
        <v>0</v>
      </c>
      <c r="AE222" s="173"/>
      <c r="AF222" s="182">
        <v>0</v>
      </c>
      <c r="AG222" s="182">
        <v>2</v>
      </c>
      <c r="AH222" s="182">
        <v>1</v>
      </c>
      <c r="AI222" s="182">
        <v>0</v>
      </c>
      <c r="AJ222" s="182">
        <v>0</v>
      </c>
      <c r="AK222" s="182"/>
      <c r="AL222" s="182">
        <v>3</v>
      </c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>
        <v>0</v>
      </c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P222" s="186"/>
    </row>
    <row r="223" spans="1:68" s="186" customFormat="1" ht="11.25" customHeight="1">
      <c r="A223" s="581">
        <v>22</v>
      </c>
      <c r="B223" s="487" t="s">
        <v>512</v>
      </c>
      <c r="C223" s="487" t="s">
        <v>292</v>
      </c>
      <c r="D223" s="837">
        <v>800824</v>
      </c>
      <c r="E223" s="182" t="s">
        <v>702</v>
      </c>
      <c r="F223" s="233">
        <f t="shared" si="73"/>
        <v>1.8</v>
      </c>
      <c r="G223" s="182">
        <f t="shared" si="74"/>
        <v>10</v>
      </c>
      <c r="H223" s="182">
        <f t="shared" si="75"/>
        <v>8</v>
      </c>
      <c r="I223" s="182">
        <f t="shared" si="76"/>
        <v>10</v>
      </c>
      <c r="J223" s="183">
        <f t="shared" si="77"/>
        <v>18</v>
      </c>
      <c r="K223" s="182">
        <f t="shared" si="78"/>
        <v>0</v>
      </c>
      <c r="L223" s="157"/>
      <c r="M223" s="157"/>
      <c r="N223" s="184"/>
      <c r="O223" s="184">
        <v>0</v>
      </c>
      <c r="P223" s="184"/>
      <c r="Q223" s="184">
        <v>1</v>
      </c>
      <c r="R223" s="184">
        <v>0</v>
      </c>
      <c r="S223" s="787"/>
      <c r="T223" s="197"/>
      <c r="U223" s="681"/>
      <c r="V223" s="184">
        <v>0</v>
      </c>
      <c r="W223" s="184"/>
      <c r="X223" s="184">
        <v>3</v>
      </c>
      <c r="Y223" s="184">
        <v>2</v>
      </c>
      <c r="Z223" s="184">
        <v>1</v>
      </c>
      <c r="AA223" s="184">
        <v>0</v>
      </c>
      <c r="AB223" s="184">
        <v>0</v>
      </c>
      <c r="AC223" s="184">
        <v>1</v>
      </c>
      <c r="AD223" s="184"/>
      <c r="AE223" s="173"/>
      <c r="AF223" s="182"/>
      <c r="AG223" s="182">
        <v>0</v>
      </c>
      <c r="AH223" s="182"/>
      <c r="AI223" s="182">
        <v>4</v>
      </c>
      <c r="AJ223" s="182">
        <v>0</v>
      </c>
      <c r="AK223" s="182"/>
      <c r="AL223" s="182"/>
      <c r="AM223" s="182"/>
      <c r="AN223" s="182">
        <v>0</v>
      </c>
      <c r="AO223" s="182"/>
      <c r="AP223" s="182">
        <v>2</v>
      </c>
      <c r="AQ223" s="182">
        <v>1</v>
      </c>
      <c r="AR223" s="182">
        <v>0</v>
      </c>
      <c r="AS223" s="182">
        <v>2</v>
      </c>
      <c r="AT223" s="182">
        <v>0</v>
      </c>
      <c r="AU223" s="182">
        <v>1</v>
      </c>
      <c r="AV223" s="182"/>
      <c r="AW223" s="86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86"/>
      <c r="BP223" s="86"/>
    </row>
    <row r="224" spans="1:67" s="86" customFormat="1" ht="11.25" customHeight="1">
      <c r="A224" s="581">
        <v>37</v>
      </c>
      <c r="B224" s="487" t="s">
        <v>348</v>
      </c>
      <c r="C224" s="487" t="s">
        <v>292</v>
      </c>
      <c r="D224" s="837">
        <v>831027</v>
      </c>
      <c r="E224" s="182" t="s">
        <v>702</v>
      </c>
      <c r="F224" s="233">
        <f t="shared" si="73"/>
        <v>0.7777777777777778</v>
      </c>
      <c r="G224" s="182">
        <f t="shared" si="74"/>
        <v>9</v>
      </c>
      <c r="H224" s="182">
        <f t="shared" si="75"/>
        <v>3</v>
      </c>
      <c r="I224" s="182">
        <f t="shared" si="76"/>
        <v>4</v>
      </c>
      <c r="J224" s="183">
        <f t="shared" si="77"/>
        <v>7</v>
      </c>
      <c r="K224" s="182">
        <f t="shared" si="78"/>
        <v>0</v>
      </c>
      <c r="L224" s="157"/>
      <c r="M224" s="157"/>
      <c r="N224" s="184">
        <v>0</v>
      </c>
      <c r="O224" s="184">
        <v>0</v>
      </c>
      <c r="P224" s="184">
        <v>0</v>
      </c>
      <c r="Q224" s="184"/>
      <c r="R224" s="184">
        <v>0</v>
      </c>
      <c r="S224" s="787"/>
      <c r="T224" s="197"/>
      <c r="U224" s="681"/>
      <c r="V224" s="184">
        <v>1</v>
      </c>
      <c r="W224" s="184"/>
      <c r="X224" s="184">
        <v>0</v>
      </c>
      <c r="Y224" s="184"/>
      <c r="Z224" s="184"/>
      <c r="AA224" s="184">
        <v>1</v>
      </c>
      <c r="AB224" s="184"/>
      <c r="AC224" s="184">
        <v>1</v>
      </c>
      <c r="AD224" s="184">
        <v>0</v>
      </c>
      <c r="AE224" s="173"/>
      <c r="AF224" s="182">
        <v>0</v>
      </c>
      <c r="AG224" s="182">
        <v>2</v>
      </c>
      <c r="AH224" s="182">
        <v>0</v>
      </c>
      <c r="AI224" s="182"/>
      <c r="AJ224" s="182">
        <v>2</v>
      </c>
      <c r="AK224" s="182"/>
      <c r="AL224" s="182"/>
      <c r="AM224" s="182"/>
      <c r="AN224" s="182">
        <v>0</v>
      </c>
      <c r="AO224" s="182"/>
      <c r="AP224" s="182">
        <v>0</v>
      </c>
      <c r="AQ224" s="182"/>
      <c r="AR224" s="182"/>
      <c r="AS224" s="182">
        <v>0</v>
      </c>
      <c r="AT224" s="182"/>
      <c r="AU224" s="182">
        <v>0</v>
      </c>
      <c r="AV224" s="182">
        <v>0</v>
      </c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186"/>
    </row>
    <row r="225" spans="1:66" s="86" customFormat="1" ht="11.25" customHeight="1">
      <c r="A225" s="581">
        <v>10</v>
      </c>
      <c r="B225" s="487" t="s">
        <v>348</v>
      </c>
      <c r="C225" s="487" t="s">
        <v>25</v>
      </c>
      <c r="D225" s="837">
        <v>611004</v>
      </c>
      <c r="E225" s="182" t="s">
        <v>702</v>
      </c>
      <c r="F225" s="233">
        <f t="shared" si="73"/>
        <v>0.9285714285714286</v>
      </c>
      <c r="G225" s="182">
        <f t="shared" si="74"/>
        <v>14</v>
      </c>
      <c r="H225" s="182">
        <f t="shared" si="75"/>
        <v>8</v>
      </c>
      <c r="I225" s="182">
        <f t="shared" si="76"/>
        <v>5</v>
      </c>
      <c r="J225" s="183">
        <f t="shared" si="77"/>
        <v>13</v>
      </c>
      <c r="K225" s="182">
        <f t="shared" si="78"/>
        <v>0</v>
      </c>
      <c r="L225" s="187"/>
      <c r="M225" s="187"/>
      <c r="N225" s="184">
        <v>0</v>
      </c>
      <c r="O225" s="184">
        <v>1</v>
      </c>
      <c r="P225" s="184">
        <v>1</v>
      </c>
      <c r="Q225" s="184">
        <v>0</v>
      </c>
      <c r="R225" s="184">
        <v>1</v>
      </c>
      <c r="S225" s="787">
        <v>0</v>
      </c>
      <c r="T225" s="197">
        <v>1</v>
      </c>
      <c r="U225" s="681"/>
      <c r="V225" s="184">
        <v>1</v>
      </c>
      <c r="W225" s="184">
        <v>1</v>
      </c>
      <c r="X225" s="184">
        <v>0</v>
      </c>
      <c r="Y225" s="184">
        <v>1</v>
      </c>
      <c r="Z225" s="184">
        <v>0</v>
      </c>
      <c r="AA225" s="184">
        <v>0</v>
      </c>
      <c r="AB225" s="184">
        <v>1</v>
      </c>
      <c r="AC225" s="184"/>
      <c r="AD225" s="184"/>
      <c r="AE225" s="173"/>
      <c r="AF225" s="182">
        <v>0</v>
      </c>
      <c r="AG225" s="182">
        <v>0</v>
      </c>
      <c r="AH225" s="182">
        <v>0</v>
      </c>
      <c r="AI225" s="182">
        <v>0</v>
      </c>
      <c r="AJ225" s="182">
        <v>0</v>
      </c>
      <c r="AK225" s="182">
        <v>2</v>
      </c>
      <c r="AL225" s="182">
        <v>0</v>
      </c>
      <c r="AM225" s="182"/>
      <c r="AN225" s="182">
        <v>0</v>
      </c>
      <c r="AO225" s="182">
        <v>1</v>
      </c>
      <c r="AP225" s="182">
        <v>0</v>
      </c>
      <c r="AQ225" s="182">
        <v>0</v>
      </c>
      <c r="AR225" s="182">
        <v>0</v>
      </c>
      <c r="AS225" s="182">
        <v>0</v>
      </c>
      <c r="AT225" s="182">
        <v>2</v>
      </c>
      <c r="AU225" s="182"/>
      <c r="AV225" s="182"/>
      <c r="AW225" s="186"/>
      <c r="AX225" s="188"/>
      <c r="AY225" s="188"/>
      <c r="AZ225" s="188"/>
      <c r="BA225" s="188"/>
      <c r="BB225" s="188"/>
      <c r="BC225" s="188"/>
      <c r="BD225" s="188"/>
      <c r="BE225" s="188"/>
      <c r="BF225" s="188"/>
      <c r="BG225" s="188"/>
      <c r="BH225" s="188"/>
      <c r="BI225" s="188"/>
      <c r="BJ225" s="188"/>
      <c r="BK225" s="188"/>
      <c r="BL225" s="188"/>
      <c r="BM225" s="188"/>
      <c r="BN225" s="188"/>
    </row>
    <row r="226" spans="1:66" s="86" customFormat="1" ht="11.25" customHeight="1">
      <c r="A226" s="581">
        <v>66</v>
      </c>
      <c r="B226" s="487" t="s">
        <v>491</v>
      </c>
      <c r="C226" s="487" t="s">
        <v>489</v>
      </c>
      <c r="D226" s="837">
        <v>821210</v>
      </c>
      <c r="E226" s="182" t="s">
        <v>702</v>
      </c>
      <c r="F226" s="233">
        <f t="shared" si="73"/>
        <v>1.3846153846153846</v>
      </c>
      <c r="G226" s="182">
        <f t="shared" si="74"/>
        <v>13</v>
      </c>
      <c r="H226" s="182">
        <f t="shared" si="75"/>
        <v>7</v>
      </c>
      <c r="I226" s="182">
        <f t="shared" si="76"/>
        <v>11</v>
      </c>
      <c r="J226" s="183">
        <f t="shared" si="77"/>
        <v>18</v>
      </c>
      <c r="K226" s="182">
        <f t="shared" si="78"/>
        <v>0</v>
      </c>
      <c r="L226" s="157"/>
      <c r="M226" s="157"/>
      <c r="N226" s="184">
        <v>0</v>
      </c>
      <c r="O226" s="184">
        <v>2</v>
      </c>
      <c r="P226" s="184">
        <v>1</v>
      </c>
      <c r="Q226" s="184">
        <v>1</v>
      </c>
      <c r="R226" s="184"/>
      <c r="S226" s="787">
        <v>2</v>
      </c>
      <c r="T226" s="197">
        <v>0</v>
      </c>
      <c r="U226" s="681">
        <v>0</v>
      </c>
      <c r="V226" s="184">
        <v>0</v>
      </c>
      <c r="W226" s="184">
        <v>0</v>
      </c>
      <c r="X226" s="184">
        <v>1</v>
      </c>
      <c r="Y226" s="184">
        <v>0</v>
      </c>
      <c r="Z226" s="184">
        <v>0</v>
      </c>
      <c r="AA226" s="184">
        <v>0</v>
      </c>
      <c r="AB226" s="184"/>
      <c r="AC226" s="184"/>
      <c r="AD226" s="184"/>
      <c r="AE226" s="173"/>
      <c r="AF226" s="182">
        <v>1</v>
      </c>
      <c r="AG226" s="182">
        <v>0</v>
      </c>
      <c r="AH226" s="182">
        <v>0</v>
      </c>
      <c r="AI226" s="182">
        <v>0</v>
      </c>
      <c r="AJ226" s="182"/>
      <c r="AK226" s="182">
        <v>1</v>
      </c>
      <c r="AL226" s="182">
        <v>2</v>
      </c>
      <c r="AM226" s="182">
        <v>1</v>
      </c>
      <c r="AN226" s="182">
        <v>1</v>
      </c>
      <c r="AO226" s="182">
        <v>1</v>
      </c>
      <c r="AP226" s="182">
        <v>2</v>
      </c>
      <c r="AQ226" s="182">
        <v>1</v>
      </c>
      <c r="AR226" s="182">
        <v>1</v>
      </c>
      <c r="AS226" s="182">
        <v>0</v>
      </c>
      <c r="AT226" s="182"/>
      <c r="AU226" s="182"/>
      <c r="AV226" s="182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</row>
    <row r="227" spans="1:66" s="86" customFormat="1" ht="11.25" customHeight="1">
      <c r="A227" s="581">
        <v>7</v>
      </c>
      <c r="B227" s="487" t="s">
        <v>241</v>
      </c>
      <c r="C227" s="487" t="s">
        <v>246</v>
      </c>
      <c r="D227" s="837">
        <v>621203</v>
      </c>
      <c r="E227" s="182" t="s">
        <v>702</v>
      </c>
      <c r="F227" s="233">
        <f t="shared" si="73"/>
        <v>3.0588235294117645</v>
      </c>
      <c r="G227" s="182">
        <f t="shared" si="74"/>
        <v>17</v>
      </c>
      <c r="H227" s="182">
        <f t="shared" si="75"/>
        <v>31</v>
      </c>
      <c r="I227" s="182">
        <f t="shared" si="76"/>
        <v>21</v>
      </c>
      <c r="J227" s="183">
        <f t="shared" si="77"/>
        <v>52</v>
      </c>
      <c r="K227" s="182">
        <f t="shared" si="78"/>
        <v>0</v>
      </c>
      <c r="L227" s="157"/>
      <c r="M227" s="157"/>
      <c r="N227" s="184">
        <v>2</v>
      </c>
      <c r="O227" s="184">
        <v>4</v>
      </c>
      <c r="P227" s="184">
        <v>1</v>
      </c>
      <c r="Q227" s="184">
        <v>2</v>
      </c>
      <c r="R227" s="184">
        <v>1</v>
      </c>
      <c r="S227" s="787">
        <v>0</v>
      </c>
      <c r="T227" s="197">
        <v>4</v>
      </c>
      <c r="U227" s="681">
        <v>2</v>
      </c>
      <c r="V227" s="184">
        <v>1</v>
      </c>
      <c r="W227" s="184">
        <v>4</v>
      </c>
      <c r="X227" s="184">
        <v>1</v>
      </c>
      <c r="Y227" s="184">
        <v>2</v>
      </c>
      <c r="Z227" s="184">
        <v>1</v>
      </c>
      <c r="AA227" s="184">
        <v>1</v>
      </c>
      <c r="AB227" s="184">
        <v>2</v>
      </c>
      <c r="AC227" s="184">
        <v>1</v>
      </c>
      <c r="AD227" s="184">
        <v>2</v>
      </c>
      <c r="AE227" s="173"/>
      <c r="AF227" s="182">
        <v>0</v>
      </c>
      <c r="AG227" s="182">
        <v>2</v>
      </c>
      <c r="AH227" s="182">
        <v>4</v>
      </c>
      <c r="AI227" s="182">
        <v>2</v>
      </c>
      <c r="AJ227" s="182">
        <v>0</v>
      </c>
      <c r="AK227" s="182">
        <v>0</v>
      </c>
      <c r="AL227" s="182">
        <v>0</v>
      </c>
      <c r="AM227" s="182">
        <v>1</v>
      </c>
      <c r="AN227" s="182">
        <v>1</v>
      </c>
      <c r="AO227" s="182">
        <v>1</v>
      </c>
      <c r="AP227" s="182">
        <v>1</v>
      </c>
      <c r="AQ227" s="182">
        <v>1</v>
      </c>
      <c r="AR227" s="182">
        <v>2</v>
      </c>
      <c r="AS227" s="182">
        <v>2</v>
      </c>
      <c r="AT227" s="182">
        <v>1</v>
      </c>
      <c r="AU227" s="182">
        <v>1</v>
      </c>
      <c r="AV227" s="182">
        <v>2</v>
      </c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</row>
    <row r="228" spans="1:66" s="86" customFormat="1" ht="11.25" customHeight="1">
      <c r="A228" s="581">
        <v>33</v>
      </c>
      <c r="B228" s="487" t="s">
        <v>513</v>
      </c>
      <c r="C228" s="487" t="s">
        <v>24</v>
      </c>
      <c r="D228" s="837">
        <v>910331</v>
      </c>
      <c r="E228" s="182" t="s">
        <v>702</v>
      </c>
      <c r="F228" s="233">
        <f t="shared" si="73"/>
        <v>1.6428571428571428</v>
      </c>
      <c r="G228" s="182">
        <f t="shared" si="74"/>
        <v>14</v>
      </c>
      <c r="H228" s="182">
        <f t="shared" si="75"/>
        <v>10</v>
      </c>
      <c r="I228" s="182">
        <f t="shared" si="76"/>
        <v>13</v>
      </c>
      <c r="J228" s="183">
        <f t="shared" si="77"/>
        <v>23</v>
      </c>
      <c r="K228" s="182">
        <f t="shared" si="78"/>
        <v>0</v>
      </c>
      <c r="L228" s="157"/>
      <c r="M228" s="157"/>
      <c r="N228" s="184">
        <v>0</v>
      </c>
      <c r="O228" s="184">
        <v>1</v>
      </c>
      <c r="P228" s="184">
        <v>2</v>
      </c>
      <c r="Q228" s="184"/>
      <c r="R228" s="184">
        <v>1</v>
      </c>
      <c r="S228" s="787">
        <v>2</v>
      </c>
      <c r="T228" s="197"/>
      <c r="U228" s="681">
        <v>0</v>
      </c>
      <c r="V228" s="184">
        <v>1</v>
      </c>
      <c r="W228" s="184">
        <v>2</v>
      </c>
      <c r="X228" s="184">
        <v>0</v>
      </c>
      <c r="Y228" s="184">
        <v>0</v>
      </c>
      <c r="Z228" s="184"/>
      <c r="AA228" s="184">
        <v>1</v>
      </c>
      <c r="AB228" s="184">
        <v>0</v>
      </c>
      <c r="AC228" s="184">
        <v>0</v>
      </c>
      <c r="AD228" s="184">
        <v>0</v>
      </c>
      <c r="AE228" s="173"/>
      <c r="AF228" s="182">
        <v>1</v>
      </c>
      <c r="AG228" s="182">
        <v>1</v>
      </c>
      <c r="AH228" s="182">
        <v>2</v>
      </c>
      <c r="AI228" s="182"/>
      <c r="AJ228" s="182">
        <v>0</v>
      </c>
      <c r="AK228" s="182">
        <v>0</v>
      </c>
      <c r="AL228" s="182"/>
      <c r="AM228" s="182">
        <v>0</v>
      </c>
      <c r="AN228" s="182">
        <v>2</v>
      </c>
      <c r="AO228" s="182">
        <v>3</v>
      </c>
      <c r="AP228" s="182">
        <v>1</v>
      </c>
      <c r="AQ228" s="182">
        <v>0</v>
      </c>
      <c r="AR228" s="182"/>
      <c r="AS228" s="182">
        <v>1</v>
      </c>
      <c r="AT228" s="182">
        <v>0</v>
      </c>
      <c r="AU228" s="182">
        <v>0</v>
      </c>
      <c r="AV228" s="182">
        <v>2</v>
      </c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</row>
    <row r="229" spans="1:66" s="86" customFormat="1" ht="11.25" customHeight="1">
      <c r="A229" s="651">
        <v>62</v>
      </c>
      <c r="B229" s="650" t="s">
        <v>700</v>
      </c>
      <c r="C229" s="650" t="s">
        <v>701</v>
      </c>
      <c r="D229" s="838">
        <v>610422</v>
      </c>
      <c r="E229" s="641" t="s">
        <v>702</v>
      </c>
      <c r="F229" s="233">
        <f t="shared" si="73"/>
        <v>1.25</v>
      </c>
      <c r="G229" s="182">
        <f t="shared" si="74"/>
        <v>4</v>
      </c>
      <c r="H229" s="182">
        <f t="shared" si="75"/>
        <v>4</v>
      </c>
      <c r="I229" s="182">
        <f t="shared" si="76"/>
        <v>1</v>
      </c>
      <c r="J229" s="183">
        <f t="shared" si="77"/>
        <v>5</v>
      </c>
      <c r="K229" s="182">
        <f t="shared" si="78"/>
        <v>0</v>
      </c>
      <c r="L229" s="185"/>
      <c r="M229" s="185"/>
      <c r="N229" s="184"/>
      <c r="O229" s="184"/>
      <c r="P229" s="184">
        <v>0</v>
      </c>
      <c r="Q229" s="184"/>
      <c r="R229" s="184"/>
      <c r="S229" s="787"/>
      <c r="T229" s="197"/>
      <c r="U229" s="681"/>
      <c r="V229" s="184"/>
      <c r="W229" s="184">
        <v>3</v>
      </c>
      <c r="X229" s="184">
        <v>1</v>
      </c>
      <c r="Y229" s="184">
        <v>0</v>
      </c>
      <c r="Z229" s="184"/>
      <c r="AA229" s="184"/>
      <c r="AB229" s="184"/>
      <c r="AC229" s="184"/>
      <c r="AD229" s="184"/>
      <c r="AE229" s="173"/>
      <c r="AF229" s="182"/>
      <c r="AG229" s="182"/>
      <c r="AH229" s="182">
        <v>1</v>
      </c>
      <c r="AI229" s="182"/>
      <c r="AJ229" s="182"/>
      <c r="AK229" s="182"/>
      <c r="AL229" s="182"/>
      <c r="AM229" s="182"/>
      <c r="AN229" s="182"/>
      <c r="AO229" s="182">
        <v>0</v>
      </c>
      <c r="AP229" s="182">
        <v>0</v>
      </c>
      <c r="AQ229" s="182">
        <v>0</v>
      </c>
      <c r="AR229" s="182"/>
      <c r="AS229" s="182"/>
      <c r="AT229" s="182"/>
      <c r="AU229" s="182"/>
      <c r="AV229" s="182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</row>
    <row r="230" spans="1:66" s="86" customFormat="1" ht="11.25" customHeight="1">
      <c r="A230" s="652">
        <v>85</v>
      </c>
      <c r="B230" s="487" t="s">
        <v>700</v>
      </c>
      <c r="C230" s="487" t="s">
        <v>26</v>
      </c>
      <c r="D230" s="837">
        <v>950306</v>
      </c>
      <c r="E230" s="641" t="s">
        <v>702</v>
      </c>
      <c r="F230" s="233">
        <f t="shared" si="73"/>
        <v>1</v>
      </c>
      <c r="G230" s="182">
        <f t="shared" si="74"/>
        <v>1</v>
      </c>
      <c r="H230" s="182">
        <f t="shared" si="75"/>
        <v>1</v>
      </c>
      <c r="I230" s="182">
        <f t="shared" si="76"/>
        <v>0</v>
      </c>
      <c r="J230" s="183">
        <f t="shared" si="77"/>
        <v>1</v>
      </c>
      <c r="K230" s="182">
        <f t="shared" si="78"/>
        <v>0</v>
      </c>
      <c r="L230" s="185"/>
      <c r="M230" s="185"/>
      <c r="N230" s="184"/>
      <c r="O230" s="184"/>
      <c r="P230" s="184">
        <v>1</v>
      </c>
      <c r="Q230" s="184"/>
      <c r="R230" s="184"/>
      <c r="S230" s="787"/>
      <c r="T230" s="197"/>
      <c r="U230" s="681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73"/>
      <c r="AF230" s="182"/>
      <c r="AG230" s="182"/>
      <c r="AH230" s="182">
        <v>0</v>
      </c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</row>
    <row r="231" spans="1:67" s="86" customFormat="1" ht="11.25" customHeight="1">
      <c r="A231" s="36"/>
      <c r="B231" s="487" t="s">
        <v>717</v>
      </c>
      <c r="C231" s="487" t="s">
        <v>31</v>
      </c>
      <c r="D231" s="837">
        <v>791007</v>
      </c>
      <c r="E231" s="641" t="s">
        <v>702</v>
      </c>
      <c r="F231" s="233">
        <f>J231/G231</f>
        <v>1.8888888888888888</v>
      </c>
      <c r="G231" s="182">
        <f>COUNT(N231:AD231)</f>
        <v>9</v>
      </c>
      <c r="H231" s="182">
        <f>SUM(N231:AD231)</f>
        <v>8</v>
      </c>
      <c r="I231" s="182">
        <f>SUM(AF231:AV231)</f>
        <v>9</v>
      </c>
      <c r="J231" s="183">
        <f aca="true" t="shared" si="79" ref="J231:J237">SUM(H231:I231)</f>
        <v>17</v>
      </c>
      <c r="K231" s="182">
        <f aca="true" t="shared" si="80" ref="K231:K241">SUM(AX231:BN231)</f>
        <v>0</v>
      </c>
      <c r="L231" s="173"/>
      <c r="M231" s="173"/>
      <c r="N231" s="184"/>
      <c r="O231" s="184"/>
      <c r="P231" s="184"/>
      <c r="Q231" s="184">
        <v>2</v>
      </c>
      <c r="R231" s="184"/>
      <c r="S231" s="787"/>
      <c r="T231" s="197"/>
      <c r="U231" s="681"/>
      <c r="V231" s="184">
        <v>0</v>
      </c>
      <c r="W231" s="184">
        <v>1</v>
      </c>
      <c r="X231" s="184">
        <v>1</v>
      </c>
      <c r="Y231" s="184">
        <v>1</v>
      </c>
      <c r="Z231" s="184">
        <v>1</v>
      </c>
      <c r="AA231" s="184">
        <v>0</v>
      </c>
      <c r="AB231" s="184">
        <v>1</v>
      </c>
      <c r="AC231" s="184"/>
      <c r="AD231" s="184">
        <v>1</v>
      </c>
      <c r="AE231" s="173"/>
      <c r="AF231" s="182"/>
      <c r="AG231" s="182"/>
      <c r="AH231" s="182"/>
      <c r="AI231" s="182">
        <v>0</v>
      </c>
      <c r="AJ231" s="182"/>
      <c r="AK231" s="182"/>
      <c r="AL231" s="182"/>
      <c r="AM231" s="182"/>
      <c r="AN231" s="182">
        <v>1</v>
      </c>
      <c r="AO231" s="182">
        <v>2</v>
      </c>
      <c r="AP231" s="182">
        <v>1</v>
      </c>
      <c r="AQ231" s="182">
        <v>1</v>
      </c>
      <c r="AR231" s="182">
        <v>1</v>
      </c>
      <c r="AS231" s="182">
        <v>0</v>
      </c>
      <c r="AT231" s="182">
        <v>3</v>
      </c>
      <c r="AU231" s="182"/>
      <c r="AV231" s="182">
        <v>0</v>
      </c>
      <c r="AW231" s="191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91"/>
    </row>
    <row r="232" spans="1:67" s="86" customFormat="1" ht="11.25" customHeight="1">
      <c r="A232" s="664"/>
      <c r="B232" s="487" t="s">
        <v>403</v>
      </c>
      <c r="C232" s="487" t="s">
        <v>52</v>
      </c>
      <c r="D232" s="837">
        <v>840606</v>
      </c>
      <c r="E232" s="641" t="s">
        <v>702</v>
      </c>
      <c r="F232" s="233">
        <f>J232/G232</f>
        <v>2</v>
      </c>
      <c r="G232" s="182">
        <f>COUNT(N232:AD232)</f>
        <v>5</v>
      </c>
      <c r="H232" s="182">
        <f>SUM(N232:AD232)</f>
        <v>5</v>
      </c>
      <c r="I232" s="182">
        <f>SUM(AF232:AV232)</f>
        <v>5</v>
      </c>
      <c r="J232" s="183">
        <f t="shared" si="79"/>
        <v>10</v>
      </c>
      <c r="K232" s="182">
        <f t="shared" si="80"/>
        <v>0</v>
      </c>
      <c r="L232" s="173"/>
      <c r="M232" s="173"/>
      <c r="N232" s="184"/>
      <c r="O232" s="184"/>
      <c r="P232" s="184"/>
      <c r="Q232" s="184">
        <v>1</v>
      </c>
      <c r="R232" s="184">
        <v>0</v>
      </c>
      <c r="S232" s="787">
        <v>1</v>
      </c>
      <c r="T232" s="197"/>
      <c r="U232" s="681"/>
      <c r="V232" s="184"/>
      <c r="W232" s="184">
        <v>1</v>
      </c>
      <c r="X232" s="184"/>
      <c r="Y232" s="184"/>
      <c r="Z232" s="184">
        <v>2</v>
      </c>
      <c r="AA232" s="184"/>
      <c r="AB232" s="184"/>
      <c r="AC232" s="184"/>
      <c r="AD232" s="184"/>
      <c r="AE232" s="173"/>
      <c r="AF232" s="182"/>
      <c r="AG232" s="182"/>
      <c r="AH232" s="182"/>
      <c r="AI232" s="182">
        <v>1</v>
      </c>
      <c r="AJ232" s="182">
        <v>0</v>
      </c>
      <c r="AK232" s="182">
        <v>0</v>
      </c>
      <c r="AL232" s="182"/>
      <c r="AM232" s="182"/>
      <c r="AN232" s="182"/>
      <c r="AO232" s="182">
        <v>3</v>
      </c>
      <c r="AP232" s="182"/>
      <c r="AQ232" s="182"/>
      <c r="AR232" s="182">
        <v>1</v>
      </c>
      <c r="AS232" s="182"/>
      <c r="AT232" s="182"/>
      <c r="AU232" s="182"/>
      <c r="AV232" s="182"/>
      <c r="AW232" s="191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91"/>
    </row>
    <row r="233" spans="1:67" s="86" customFormat="1" ht="11.25" customHeight="1">
      <c r="A233" s="664"/>
      <c r="B233" s="655" t="s">
        <v>772</v>
      </c>
      <c r="C233" s="655" t="s">
        <v>25</v>
      </c>
      <c r="D233" s="591">
        <v>781108</v>
      </c>
      <c r="E233" s="641" t="s">
        <v>702</v>
      </c>
      <c r="F233" s="233">
        <f>J233/G233</f>
        <v>1.75</v>
      </c>
      <c r="G233" s="182">
        <f>COUNT(N233:AD233)</f>
        <v>4</v>
      </c>
      <c r="H233" s="182">
        <f>SUM(N233:AD233)</f>
        <v>3</v>
      </c>
      <c r="I233" s="182">
        <f>SUM(AF233:AV233)</f>
        <v>4</v>
      </c>
      <c r="J233" s="183">
        <f t="shared" si="79"/>
        <v>7</v>
      </c>
      <c r="K233" s="182">
        <f t="shared" si="80"/>
        <v>0</v>
      </c>
      <c r="L233" s="173"/>
      <c r="M233" s="173"/>
      <c r="N233" s="184"/>
      <c r="O233" s="184"/>
      <c r="P233" s="184"/>
      <c r="Q233" s="184"/>
      <c r="R233" s="184"/>
      <c r="S233" s="787"/>
      <c r="T233" s="197">
        <v>0</v>
      </c>
      <c r="U233" s="681">
        <v>1</v>
      </c>
      <c r="V233" s="184"/>
      <c r="W233" s="184"/>
      <c r="X233" s="184"/>
      <c r="Y233" s="184"/>
      <c r="Z233" s="184"/>
      <c r="AA233" s="184"/>
      <c r="AB233" s="184"/>
      <c r="AC233" s="184">
        <v>2</v>
      </c>
      <c r="AD233" s="184">
        <v>0</v>
      </c>
      <c r="AE233" s="173"/>
      <c r="AF233" s="182"/>
      <c r="AG233" s="182"/>
      <c r="AH233" s="182"/>
      <c r="AI233" s="182"/>
      <c r="AJ233" s="182"/>
      <c r="AK233" s="182"/>
      <c r="AL233" s="182">
        <v>1</v>
      </c>
      <c r="AM233" s="182">
        <v>1</v>
      </c>
      <c r="AN233" s="182"/>
      <c r="AO233" s="182"/>
      <c r="AP233" s="182"/>
      <c r="AQ233" s="182"/>
      <c r="AR233" s="182"/>
      <c r="AS233" s="182"/>
      <c r="AT233" s="182"/>
      <c r="AU233" s="182">
        <v>1</v>
      </c>
      <c r="AV233" s="182">
        <v>1</v>
      </c>
      <c r="AW233" s="191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2"/>
      <c r="BN233" s="182"/>
      <c r="BO233" s="191"/>
    </row>
    <row r="234" spans="1:67" s="86" customFormat="1" ht="11.25" customHeight="1">
      <c r="A234" s="664" t="s">
        <v>703</v>
      </c>
      <c r="B234" s="664" t="s">
        <v>241</v>
      </c>
      <c r="C234" s="460" t="s">
        <v>50</v>
      </c>
      <c r="D234" s="837">
        <v>680305</v>
      </c>
      <c r="E234" s="184" t="s">
        <v>718</v>
      </c>
      <c r="F234" s="233">
        <f>J234/G234</f>
        <v>3.75</v>
      </c>
      <c r="G234" s="182">
        <f>COUNT(N234:AD234)</f>
        <v>12</v>
      </c>
      <c r="H234" s="182">
        <f>SUM(N234:AD234)</f>
        <v>25</v>
      </c>
      <c r="I234" s="182">
        <f>SUM(AF234:AV234)</f>
        <v>20</v>
      </c>
      <c r="J234" s="183">
        <f t="shared" si="79"/>
        <v>45</v>
      </c>
      <c r="K234" s="182">
        <f t="shared" si="80"/>
        <v>0</v>
      </c>
      <c r="L234" s="173"/>
      <c r="M234" s="173"/>
      <c r="N234" s="184"/>
      <c r="O234" s="184"/>
      <c r="P234" s="184"/>
      <c r="Q234" s="184">
        <v>1</v>
      </c>
      <c r="R234" s="184"/>
      <c r="S234" s="787">
        <v>2</v>
      </c>
      <c r="T234" s="197">
        <v>1</v>
      </c>
      <c r="U234" s="681">
        <v>3</v>
      </c>
      <c r="V234" s="184">
        <v>4</v>
      </c>
      <c r="W234" s="184"/>
      <c r="X234" s="184">
        <v>3</v>
      </c>
      <c r="Y234" s="184">
        <v>3</v>
      </c>
      <c r="Z234" s="184">
        <v>0</v>
      </c>
      <c r="AA234" s="184">
        <v>2</v>
      </c>
      <c r="AB234" s="184">
        <v>4</v>
      </c>
      <c r="AC234" s="184">
        <v>1</v>
      </c>
      <c r="AD234" s="184">
        <v>1</v>
      </c>
      <c r="AE234" s="173"/>
      <c r="AF234" s="182"/>
      <c r="AG234" s="182"/>
      <c r="AH234" s="182"/>
      <c r="AI234" s="182">
        <v>1</v>
      </c>
      <c r="AJ234" s="182"/>
      <c r="AK234" s="182">
        <v>3</v>
      </c>
      <c r="AL234" s="182">
        <v>0</v>
      </c>
      <c r="AM234" s="182">
        <v>2</v>
      </c>
      <c r="AN234" s="182">
        <v>0</v>
      </c>
      <c r="AO234" s="182"/>
      <c r="AP234" s="182">
        <v>1</v>
      </c>
      <c r="AQ234" s="182">
        <v>3</v>
      </c>
      <c r="AR234" s="182">
        <v>2</v>
      </c>
      <c r="AS234" s="182">
        <v>2</v>
      </c>
      <c r="AT234" s="182">
        <v>2</v>
      </c>
      <c r="AU234" s="182">
        <v>2</v>
      </c>
      <c r="AV234" s="182">
        <v>2</v>
      </c>
      <c r="AW234" s="191"/>
      <c r="AX234" s="182"/>
      <c r="AY234" s="182"/>
      <c r="AZ234" s="182"/>
      <c r="BA234" s="182"/>
      <c r="BB234" s="182"/>
      <c r="BC234" s="182"/>
      <c r="BD234" s="182"/>
      <c r="BE234" s="182"/>
      <c r="BF234" s="182"/>
      <c r="BG234" s="182"/>
      <c r="BH234" s="182"/>
      <c r="BI234" s="182"/>
      <c r="BJ234" s="182"/>
      <c r="BK234" s="182"/>
      <c r="BL234" s="182"/>
      <c r="BM234" s="182"/>
      <c r="BN234" s="182"/>
      <c r="BO234" s="191"/>
    </row>
    <row r="235" spans="1:67" s="86" customFormat="1" ht="11.25" customHeight="1">
      <c r="A235" s="180"/>
      <c r="B235" s="96" t="s">
        <v>351</v>
      </c>
      <c r="C235" s="96" t="s">
        <v>50</v>
      </c>
      <c r="D235" s="837">
        <v>670129</v>
      </c>
      <c r="E235" s="182" t="s">
        <v>733</v>
      </c>
      <c r="F235" s="233">
        <f t="shared" si="73"/>
        <v>1.25</v>
      </c>
      <c r="G235" s="182">
        <f t="shared" si="74"/>
        <v>4</v>
      </c>
      <c r="H235" s="182">
        <f t="shared" si="75"/>
        <v>4</v>
      </c>
      <c r="I235" s="182">
        <f t="shared" si="76"/>
        <v>1</v>
      </c>
      <c r="J235" s="183">
        <f t="shared" si="79"/>
        <v>5</v>
      </c>
      <c r="K235" s="182">
        <f t="shared" si="80"/>
        <v>0</v>
      </c>
      <c r="L235" s="173"/>
      <c r="M235" s="173"/>
      <c r="N235" s="184"/>
      <c r="O235" s="184"/>
      <c r="P235" s="184"/>
      <c r="Q235" s="184"/>
      <c r="R235" s="184"/>
      <c r="S235" s="787">
        <v>1</v>
      </c>
      <c r="T235" s="197">
        <v>0</v>
      </c>
      <c r="U235" s="681">
        <v>0</v>
      </c>
      <c r="V235" s="184"/>
      <c r="W235" s="184"/>
      <c r="X235" s="184"/>
      <c r="Y235" s="184"/>
      <c r="Z235" s="184"/>
      <c r="AA235" s="184"/>
      <c r="AB235" s="184"/>
      <c r="AC235" s="184"/>
      <c r="AD235" s="184">
        <v>3</v>
      </c>
      <c r="AE235" s="173"/>
      <c r="AF235" s="182"/>
      <c r="AG235" s="182"/>
      <c r="AH235" s="182"/>
      <c r="AI235" s="182"/>
      <c r="AJ235" s="182"/>
      <c r="AK235" s="182">
        <v>1</v>
      </c>
      <c r="AL235" s="182">
        <v>0</v>
      </c>
      <c r="AM235" s="182">
        <v>0</v>
      </c>
      <c r="AN235" s="182"/>
      <c r="AO235" s="182"/>
      <c r="AP235" s="182"/>
      <c r="AQ235" s="182"/>
      <c r="AR235" s="182"/>
      <c r="AS235" s="182"/>
      <c r="AT235" s="182"/>
      <c r="AU235" s="182"/>
      <c r="AV235" s="182">
        <v>0</v>
      </c>
      <c r="AW235" s="191"/>
      <c r="AX235" s="182"/>
      <c r="AY235" s="182"/>
      <c r="AZ235" s="182"/>
      <c r="BA235" s="182"/>
      <c r="BB235" s="182"/>
      <c r="BC235" s="182"/>
      <c r="BD235" s="182"/>
      <c r="BE235" s="182"/>
      <c r="BF235" s="182"/>
      <c r="BG235" s="182"/>
      <c r="BH235" s="182"/>
      <c r="BI235" s="182"/>
      <c r="BJ235" s="182"/>
      <c r="BK235" s="182"/>
      <c r="BL235" s="182"/>
      <c r="BM235" s="182"/>
      <c r="BN235" s="182"/>
      <c r="BO235" s="191"/>
    </row>
    <row r="236" spans="1:67" s="86" customFormat="1" ht="11.25" customHeight="1">
      <c r="A236" s="180"/>
      <c r="B236" s="493" t="s">
        <v>891</v>
      </c>
      <c r="C236" s="493" t="s">
        <v>732</v>
      </c>
      <c r="D236" s="711" t="s">
        <v>904</v>
      </c>
      <c r="E236" s="644" t="s">
        <v>702</v>
      </c>
      <c r="F236" s="233">
        <f>J236/G236</f>
        <v>0</v>
      </c>
      <c r="G236" s="182">
        <f>COUNT(N236:AD236)</f>
        <v>1</v>
      </c>
      <c r="H236" s="182">
        <f>SUM(N236:AD236)</f>
        <v>0</v>
      </c>
      <c r="I236" s="182">
        <f>SUM(AF236:AV236)</f>
        <v>0</v>
      </c>
      <c r="J236" s="183">
        <f>SUM(H236:I236)</f>
        <v>0</v>
      </c>
      <c r="K236" s="182">
        <f>SUM(AX236:BN236)</f>
        <v>0</v>
      </c>
      <c r="L236" s="173"/>
      <c r="M236" s="173"/>
      <c r="N236" s="184"/>
      <c r="O236" s="184"/>
      <c r="P236" s="184"/>
      <c r="Q236" s="184"/>
      <c r="R236" s="184"/>
      <c r="S236" s="787"/>
      <c r="T236" s="197"/>
      <c r="U236" s="681"/>
      <c r="V236" s="184"/>
      <c r="W236" s="184"/>
      <c r="X236" s="184"/>
      <c r="Y236" s="184"/>
      <c r="Z236" s="184"/>
      <c r="AA236" s="184"/>
      <c r="AB236" s="184">
        <v>0</v>
      </c>
      <c r="AC236" s="184"/>
      <c r="AD236" s="184"/>
      <c r="AE236" s="173"/>
      <c r="AF236" s="182"/>
      <c r="AG236" s="182"/>
      <c r="AH236" s="182"/>
      <c r="AI236" s="182"/>
      <c r="AJ236" s="182"/>
      <c r="AK236" s="182"/>
      <c r="AL236" s="182"/>
      <c r="AM236" s="182"/>
      <c r="AN236" s="182"/>
      <c r="AO236" s="182"/>
      <c r="AP236" s="182"/>
      <c r="AQ236" s="182"/>
      <c r="AR236" s="182"/>
      <c r="AS236" s="182"/>
      <c r="AT236" s="182">
        <v>0</v>
      </c>
      <c r="AU236" s="182"/>
      <c r="AV236" s="182"/>
      <c r="AW236" s="191"/>
      <c r="AX236" s="182"/>
      <c r="AY236" s="182"/>
      <c r="AZ236" s="182"/>
      <c r="BA236" s="182"/>
      <c r="BB236" s="182"/>
      <c r="BC236" s="182"/>
      <c r="BD236" s="182"/>
      <c r="BE236" s="182"/>
      <c r="BF236" s="182"/>
      <c r="BG236" s="182"/>
      <c r="BH236" s="182"/>
      <c r="BI236" s="182"/>
      <c r="BJ236" s="182"/>
      <c r="BK236" s="182"/>
      <c r="BL236" s="182"/>
      <c r="BM236" s="182"/>
      <c r="BN236" s="182"/>
      <c r="BO236" s="191"/>
    </row>
    <row r="237" spans="1:67" s="86" customFormat="1" ht="11.25" customHeight="1">
      <c r="A237" s="180"/>
      <c r="B237" s="493" t="s">
        <v>833</v>
      </c>
      <c r="C237" s="493" t="s">
        <v>26</v>
      </c>
      <c r="D237" s="711" t="s">
        <v>905</v>
      </c>
      <c r="E237" s="644" t="s">
        <v>702</v>
      </c>
      <c r="F237" s="233">
        <f>J237/G237</f>
        <v>1</v>
      </c>
      <c r="G237" s="182">
        <f>COUNT(N237:AD237)</f>
        <v>1</v>
      </c>
      <c r="H237" s="182">
        <f>SUM(N237:AD237)</f>
        <v>0</v>
      </c>
      <c r="I237" s="182">
        <f>SUM(AF237:AV237)</f>
        <v>1</v>
      </c>
      <c r="J237" s="183">
        <f t="shared" si="79"/>
        <v>1</v>
      </c>
      <c r="K237" s="182">
        <f>SUM(AX237:BN237)</f>
        <v>0</v>
      </c>
      <c r="L237" s="173"/>
      <c r="M237" s="173"/>
      <c r="N237" s="184"/>
      <c r="O237" s="184"/>
      <c r="P237" s="184"/>
      <c r="Q237" s="184"/>
      <c r="R237" s="184"/>
      <c r="S237" s="787"/>
      <c r="T237" s="197"/>
      <c r="U237" s="681"/>
      <c r="V237" s="184"/>
      <c r="W237" s="184">
        <v>0</v>
      </c>
      <c r="X237" s="184"/>
      <c r="Y237" s="184"/>
      <c r="Z237" s="184"/>
      <c r="AA237" s="184"/>
      <c r="AB237" s="184"/>
      <c r="AC237" s="184"/>
      <c r="AD237" s="184"/>
      <c r="AE237" s="173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>
        <v>1</v>
      </c>
      <c r="AP237" s="182"/>
      <c r="AQ237" s="182"/>
      <c r="AR237" s="182"/>
      <c r="AS237" s="182"/>
      <c r="AT237" s="182"/>
      <c r="AU237" s="182"/>
      <c r="AV237" s="182"/>
      <c r="AW237" s="191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  <c r="BH237" s="182"/>
      <c r="BI237" s="182"/>
      <c r="BJ237" s="182"/>
      <c r="BK237" s="182"/>
      <c r="BL237" s="182"/>
      <c r="BM237" s="182"/>
      <c r="BN237" s="182"/>
      <c r="BO237" s="191"/>
    </row>
    <row r="238" spans="1:67" s="86" customFormat="1" ht="11.25" customHeight="1">
      <c r="A238" s="180"/>
      <c r="B238" s="483" t="s">
        <v>734</v>
      </c>
      <c r="C238" s="483"/>
      <c r="D238" s="711"/>
      <c r="E238" s="194" t="s">
        <v>606</v>
      </c>
      <c r="F238" s="472">
        <f>J238/G238</f>
        <v>2</v>
      </c>
      <c r="G238" s="194">
        <f>COUNT(N238:AD238)</f>
        <v>1</v>
      </c>
      <c r="H238" s="182">
        <f>SUM(N238:AD238)</f>
        <v>2</v>
      </c>
      <c r="I238" s="182">
        <f>SUM(AF238:AV238)</f>
        <v>0</v>
      </c>
      <c r="J238" s="183">
        <f>H238</f>
        <v>2</v>
      </c>
      <c r="K238" s="182"/>
      <c r="L238" s="173"/>
      <c r="M238" s="173"/>
      <c r="N238" s="184"/>
      <c r="O238" s="184"/>
      <c r="P238" s="184"/>
      <c r="Q238" s="184"/>
      <c r="R238" s="184"/>
      <c r="S238" s="787"/>
      <c r="T238" s="197"/>
      <c r="U238" s="681"/>
      <c r="V238" s="184"/>
      <c r="W238" s="184"/>
      <c r="X238" s="184"/>
      <c r="Y238" s="184">
        <v>2</v>
      </c>
      <c r="Z238" s="184"/>
      <c r="AA238" s="184"/>
      <c r="AB238" s="184"/>
      <c r="AC238" s="184"/>
      <c r="AD238" s="184"/>
      <c r="AE238" s="173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91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  <c r="BH238" s="182"/>
      <c r="BI238" s="182"/>
      <c r="BJ238" s="182"/>
      <c r="BK238" s="182"/>
      <c r="BL238" s="182"/>
      <c r="BM238" s="182"/>
      <c r="BN238" s="182"/>
      <c r="BO238" s="191"/>
    </row>
    <row r="239" spans="1:67" s="86" customFormat="1" ht="11.25" customHeight="1">
      <c r="A239" s="180"/>
      <c r="B239" s="483" t="s">
        <v>673</v>
      </c>
      <c r="C239" s="483" t="s">
        <v>26</v>
      </c>
      <c r="D239" s="711" t="s">
        <v>906</v>
      </c>
      <c r="E239" s="194" t="s">
        <v>606</v>
      </c>
      <c r="F239" s="472">
        <f>J239/G239</f>
        <v>13</v>
      </c>
      <c r="G239" s="194">
        <f>COUNT(N239:AD239)</f>
        <v>1</v>
      </c>
      <c r="H239" s="182">
        <f>SUM(N239:AD239)</f>
        <v>13</v>
      </c>
      <c r="I239" s="182">
        <f>SUM(AF239:AV239)</f>
        <v>0</v>
      </c>
      <c r="J239" s="183">
        <f>H239</f>
        <v>13</v>
      </c>
      <c r="K239" s="182">
        <f>SUM(AX239:BN239)</f>
        <v>0</v>
      </c>
      <c r="L239" s="173"/>
      <c r="M239" s="173"/>
      <c r="N239" s="184"/>
      <c r="O239" s="184"/>
      <c r="P239" s="184"/>
      <c r="Q239" s="184"/>
      <c r="R239" s="184"/>
      <c r="S239" s="787"/>
      <c r="T239" s="197"/>
      <c r="U239" s="681"/>
      <c r="V239" s="184"/>
      <c r="W239" s="184"/>
      <c r="X239" s="184"/>
      <c r="Y239" s="184"/>
      <c r="Z239" s="184"/>
      <c r="AA239" s="184"/>
      <c r="AB239" s="184"/>
      <c r="AC239" s="184"/>
      <c r="AD239" s="184">
        <v>13</v>
      </c>
      <c r="AE239" s="173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91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  <c r="BH239" s="182"/>
      <c r="BI239" s="182"/>
      <c r="BJ239" s="182"/>
      <c r="BK239" s="182"/>
      <c r="BL239" s="182"/>
      <c r="BM239" s="182"/>
      <c r="BN239" s="182"/>
      <c r="BO239" s="191"/>
    </row>
    <row r="240" spans="1:67" s="86" customFormat="1" ht="11.25" customHeight="1">
      <c r="A240" s="180"/>
      <c r="B240" s="483" t="s">
        <v>363</v>
      </c>
      <c r="C240" s="483" t="s">
        <v>31</v>
      </c>
      <c r="D240" s="711" t="s">
        <v>907</v>
      </c>
      <c r="E240" s="194" t="s">
        <v>606</v>
      </c>
      <c r="F240" s="472">
        <f>J240/G240</f>
        <v>9.666666666666666</v>
      </c>
      <c r="G240" s="194">
        <f>COUNT(N240:AD240)</f>
        <v>3</v>
      </c>
      <c r="H240" s="182">
        <f>SUM(N240:AD240)</f>
        <v>29</v>
      </c>
      <c r="I240" s="182">
        <f>SUM(AF240:AV240)</f>
        <v>0</v>
      </c>
      <c r="J240" s="183">
        <f>H240</f>
        <v>29</v>
      </c>
      <c r="K240" s="182">
        <f>SUM(AX240:BN240)</f>
        <v>0</v>
      </c>
      <c r="L240" s="173"/>
      <c r="M240" s="173"/>
      <c r="N240" s="184"/>
      <c r="O240" s="184"/>
      <c r="P240" s="184"/>
      <c r="Q240" s="184"/>
      <c r="R240" s="184"/>
      <c r="S240" s="787"/>
      <c r="T240" s="197"/>
      <c r="U240" s="681">
        <v>11</v>
      </c>
      <c r="V240" s="184"/>
      <c r="W240" s="184"/>
      <c r="X240" s="184"/>
      <c r="Y240" s="184"/>
      <c r="Z240" s="184"/>
      <c r="AA240" s="184"/>
      <c r="AB240" s="184">
        <v>4</v>
      </c>
      <c r="AC240" s="184">
        <v>14</v>
      </c>
      <c r="AD240" s="184"/>
      <c r="AE240" s="173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91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  <c r="BH240" s="182"/>
      <c r="BI240" s="182"/>
      <c r="BJ240" s="182"/>
      <c r="BK240" s="182"/>
      <c r="BL240" s="182"/>
      <c r="BM240" s="182"/>
      <c r="BN240" s="182"/>
      <c r="BO240" s="191"/>
    </row>
    <row r="241" spans="1:67" ht="12.75">
      <c r="A241" s="180"/>
      <c r="B241" s="483" t="s">
        <v>384</v>
      </c>
      <c r="C241" s="483" t="s">
        <v>46</v>
      </c>
      <c r="D241" s="484" t="s">
        <v>908</v>
      </c>
      <c r="E241" s="194" t="s">
        <v>606</v>
      </c>
      <c r="F241" s="472">
        <f t="shared" si="73"/>
        <v>6.615384615384615</v>
      </c>
      <c r="G241" s="194">
        <f t="shared" si="74"/>
        <v>13</v>
      </c>
      <c r="H241" s="182">
        <f t="shared" si="75"/>
        <v>86</v>
      </c>
      <c r="I241" s="182">
        <f t="shared" si="76"/>
        <v>0</v>
      </c>
      <c r="J241" s="183">
        <f>H241</f>
        <v>86</v>
      </c>
      <c r="K241" s="182">
        <f t="shared" si="80"/>
        <v>0</v>
      </c>
      <c r="L241" s="173"/>
      <c r="M241" s="173"/>
      <c r="N241" s="184">
        <v>5</v>
      </c>
      <c r="O241" s="184">
        <v>12</v>
      </c>
      <c r="P241" s="184">
        <v>6</v>
      </c>
      <c r="Q241" s="184">
        <v>4</v>
      </c>
      <c r="R241" s="184">
        <v>7</v>
      </c>
      <c r="S241" s="787">
        <v>6</v>
      </c>
      <c r="T241" s="197">
        <v>8</v>
      </c>
      <c r="U241" s="681"/>
      <c r="V241" s="184">
        <v>7</v>
      </c>
      <c r="W241" s="184">
        <v>1</v>
      </c>
      <c r="X241" s="184">
        <v>7</v>
      </c>
      <c r="Y241" s="184">
        <v>9</v>
      </c>
      <c r="Z241" s="184">
        <v>9</v>
      </c>
      <c r="AA241" s="184">
        <v>5</v>
      </c>
      <c r="AB241" s="184"/>
      <c r="AC241" s="184"/>
      <c r="AD241" s="184"/>
      <c r="AE241" s="173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91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91"/>
    </row>
    <row r="242" spans="1:67" s="455" customFormat="1" ht="11.25" customHeight="1">
      <c r="A242" s="488" t="s">
        <v>411</v>
      </c>
      <c r="B242" s="175" t="s">
        <v>64</v>
      </c>
      <c r="C242" s="175" t="s">
        <v>65</v>
      </c>
      <c r="D242" s="176" t="s">
        <v>444</v>
      </c>
      <c r="E242" s="177" t="s">
        <v>445</v>
      </c>
      <c r="F242" s="232" t="s">
        <v>485</v>
      </c>
      <c r="G242" s="177" t="s">
        <v>446</v>
      </c>
      <c r="H242" s="177" t="s">
        <v>447</v>
      </c>
      <c r="I242" s="177" t="s">
        <v>448</v>
      </c>
      <c r="J242" s="177" t="s">
        <v>449</v>
      </c>
      <c r="K242" s="177" t="s">
        <v>450</v>
      </c>
      <c r="L242" s="178"/>
      <c r="M242" s="178"/>
      <c r="N242" s="177">
        <v>1</v>
      </c>
      <c r="O242" s="177">
        <v>2</v>
      </c>
      <c r="P242" s="177">
        <v>3</v>
      </c>
      <c r="Q242" s="177">
        <v>4</v>
      </c>
      <c r="R242" s="177">
        <v>5</v>
      </c>
      <c r="S242" s="786">
        <v>6</v>
      </c>
      <c r="T242" s="791">
        <v>7</v>
      </c>
      <c r="U242" s="680">
        <v>8</v>
      </c>
      <c r="V242" s="177">
        <v>9</v>
      </c>
      <c r="W242" s="179">
        <v>10</v>
      </c>
      <c r="X242" s="179">
        <v>11</v>
      </c>
      <c r="Y242" s="179">
        <v>12</v>
      </c>
      <c r="Z242" s="179">
        <v>13</v>
      </c>
      <c r="AA242" s="179">
        <v>14</v>
      </c>
      <c r="AB242" s="179">
        <v>15</v>
      </c>
      <c r="AC242" s="179">
        <v>16</v>
      </c>
      <c r="AD242" s="179">
        <v>17</v>
      </c>
      <c r="AE242" s="157"/>
      <c r="AF242" s="177">
        <v>1</v>
      </c>
      <c r="AG242" s="177">
        <v>2</v>
      </c>
      <c r="AH242" s="177">
        <v>3</v>
      </c>
      <c r="AI242" s="177">
        <v>4</v>
      </c>
      <c r="AJ242" s="177">
        <v>5</v>
      </c>
      <c r="AK242" s="177">
        <v>6</v>
      </c>
      <c r="AL242" s="177">
        <v>7</v>
      </c>
      <c r="AM242" s="177">
        <v>8</v>
      </c>
      <c r="AN242" s="177">
        <v>9</v>
      </c>
      <c r="AO242" s="179">
        <v>10</v>
      </c>
      <c r="AP242" s="179">
        <v>11</v>
      </c>
      <c r="AQ242" s="179">
        <v>12</v>
      </c>
      <c r="AR242" s="179">
        <v>13</v>
      </c>
      <c r="AS242" s="179">
        <v>14</v>
      </c>
      <c r="AT242" s="179">
        <v>15</v>
      </c>
      <c r="AU242" s="179">
        <v>16</v>
      </c>
      <c r="AV242" s="179">
        <v>17</v>
      </c>
      <c r="AW242" s="86"/>
      <c r="AX242" s="177">
        <v>1</v>
      </c>
      <c r="AY242" s="177">
        <v>2</v>
      </c>
      <c r="AZ242" s="177">
        <v>3</v>
      </c>
      <c r="BA242" s="177">
        <v>4</v>
      </c>
      <c r="BB242" s="177">
        <v>5</v>
      </c>
      <c r="BC242" s="177">
        <v>6</v>
      </c>
      <c r="BD242" s="177">
        <v>7</v>
      </c>
      <c r="BE242" s="177">
        <v>8</v>
      </c>
      <c r="BF242" s="177">
        <v>9</v>
      </c>
      <c r="BG242" s="177">
        <v>10</v>
      </c>
      <c r="BH242" s="177">
        <v>11</v>
      </c>
      <c r="BI242" s="177">
        <v>12</v>
      </c>
      <c r="BJ242" s="177">
        <v>13</v>
      </c>
      <c r="BK242" s="177">
        <v>14</v>
      </c>
      <c r="BL242" s="177">
        <v>15</v>
      </c>
      <c r="BM242" s="177">
        <v>16</v>
      </c>
      <c r="BN242" s="177">
        <v>17</v>
      </c>
      <c r="BO242" s="86"/>
    </row>
    <row r="243" spans="1:66" s="86" customFormat="1" ht="11.25" customHeight="1">
      <c r="A243" s="36"/>
      <c r="B243" s="487" t="s">
        <v>400</v>
      </c>
      <c r="C243" s="487" t="s">
        <v>36</v>
      </c>
      <c r="D243" s="490" t="s">
        <v>691</v>
      </c>
      <c r="E243" s="182" t="s">
        <v>399</v>
      </c>
      <c r="F243" s="233">
        <f aca="true" t="shared" si="81" ref="F243:F262">J243/G243</f>
        <v>2.2</v>
      </c>
      <c r="G243" s="182">
        <f aca="true" t="shared" si="82" ref="G243:G262">COUNT(N243:AD243)</f>
        <v>15</v>
      </c>
      <c r="H243" s="182">
        <f aca="true" t="shared" si="83" ref="H243:H262">SUM(N243:AD243)</f>
        <v>21</v>
      </c>
      <c r="I243" s="182">
        <f aca="true" t="shared" si="84" ref="I243:I262">SUM(AF243:AV243)</f>
        <v>12</v>
      </c>
      <c r="J243" s="183">
        <f aca="true" t="shared" si="85" ref="J243:J257">SUM(H243:I243)</f>
        <v>33</v>
      </c>
      <c r="K243" s="182">
        <f aca="true" t="shared" si="86" ref="K243:K257">SUM(AX243:BN243)</f>
        <v>0</v>
      </c>
      <c r="L243" s="157"/>
      <c r="M243" s="157"/>
      <c r="N243" s="184">
        <v>3</v>
      </c>
      <c r="O243" s="184">
        <v>0</v>
      </c>
      <c r="P243" s="184">
        <v>1</v>
      </c>
      <c r="Q243" s="184">
        <v>0</v>
      </c>
      <c r="R243" s="184">
        <v>0</v>
      </c>
      <c r="S243" s="787">
        <v>0</v>
      </c>
      <c r="T243" s="197">
        <v>0</v>
      </c>
      <c r="U243" s="681">
        <v>0</v>
      </c>
      <c r="V243" s="184">
        <v>3</v>
      </c>
      <c r="W243" s="184">
        <v>1</v>
      </c>
      <c r="X243" s="184">
        <v>3</v>
      </c>
      <c r="Y243" s="184"/>
      <c r="Z243" s="184">
        <v>4</v>
      </c>
      <c r="AA243" s="184">
        <v>0</v>
      </c>
      <c r="AB243" s="184">
        <v>2</v>
      </c>
      <c r="AC243" s="184"/>
      <c r="AD243" s="184">
        <v>4</v>
      </c>
      <c r="AE243" s="173"/>
      <c r="AF243" s="182">
        <v>1</v>
      </c>
      <c r="AG243" s="182">
        <v>1</v>
      </c>
      <c r="AH243" s="182">
        <v>0</v>
      </c>
      <c r="AI243" s="182">
        <v>2</v>
      </c>
      <c r="AJ243" s="182">
        <v>0</v>
      </c>
      <c r="AK243" s="182">
        <v>0</v>
      </c>
      <c r="AL243" s="182">
        <v>1</v>
      </c>
      <c r="AM243" s="182">
        <v>0</v>
      </c>
      <c r="AN243" s="182">
        <v>0</v>
      </c>
      <c r="AO243" s="182">
        <v>0</v>
      </c>
      <c r="AP243" s="182">
        <v>1</v>
      </c>
      <c r="AQ243" s="182"/>
      <c r="AR243" s="182">
        <v>1</v>
      </c>
      <c r="AS243" s="182">
        <v>3</v>
      </c>
      <c r="AT243" s="182">
        <v>1</v>
      </c>
      <c r="AU243" s="182"/>
      <c r="AV243" s="182">
        <v>1</v>
      </c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</row>
    <row r="244" spans="1:68" s="86" customFormat="1" ht="11.25" customHeight="1">
      <c r="A244" s="36"/>
      <c r="B244" s="487" t="s">
        <v>400</v>
      </c>
      <c r="C244" s="487" t="s">
        <v>224</v>
      </c>
      <c r="D244" s="490"/>
      <c r="E244" s="182" t="s">
        <v>399</v>
      </c>
      <c r="F244" s="233" t="e">
        <f t="shared" si="81"/>
        <v>#DIV/0!</v>
      </c>
      <c r="G244" s="182">
        <f t="shared" si="82"/>
        <v>0</v>
      </c>
      <c r="H244" s="182">
        <f t="shared" si="83"/>
        <v>0</v>
      </c>
      <c r="I244" s="182">
        <f t="shared" si="84"/>
        <v>0</v>
      </c>
      <c r="J244" s="183">
        <f t="shared" si="85"/>
        <v>0</v>
      </c>
      <c r="K244" s="182">
        <f t="shared" si="86"/>
        <v>0</v>
      </c>
      <c r="L244" s="185"/>
      <c r="M244" s="185"/>
      <c r="N244" s="184"/>
      <c r="O244" s="184"/>
      <c r="P244" s="184"/>
      <c r="Q244" s="184"/>
      <c r="R244" s="184"/>
      <c r="S244" s="787"/>
      <c r="T244" s="197"/>
      <c r="U244" s="681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73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P244" s="186"/>
    </row>
    <row r="245" spans="1:68" s="186" customFormat="1" ht="11.25" customHeight="1">
      <c r="A245" s="36"/>
      <c r="B245" s="487" t="s">
        <v>402</v>
      </c>
      <c r="C245" s="487" t="s">
        <v>24</v>
      </c>
      <c r="D245" s="490"/>
      <c r="E245" s="182" t="s">
        <v>399</v>
      </c>
      <c r="F245" s="233">
        <f t="shared" si="81"/>
        <v>1.1875</v>
      </c>
      <c r="G245" s="182">
        <f t="shared" si="82"/>
        <v>16</v>
      </c>
      <c r="H245" s="182">
        <f t="shared" si="83"/>
        <v>9</v>
      </c>
      <c r="I245" s="182">
        <f t="shared" si="84"/>
        <v>10</v>
      </c>
      <c r="J245" s="183">
        <f t="shared" si="85"/>
        <v>19</v>
      </c>
      <c r="K245" s="182">
        <f t="shared" si="86"/>
        <v>0</v>
      </c>
      <c r="L245" s="157"/>
      <c r="M245" s="157"/>
      <c r="N245" s="184">
        <v>0</v>
      </c>
      <c r="O245" s="184">
        <v>1</v>
      </c>
      <c r="P245" s="184">
        <v>0</v>
      </c>
      <c r="Q245" s="184">
        <v>1</v>
      </c>
      <c r="R245" s="184">
        <v>1</v>
      </c>
      <c r="S245" s="787">
        <v>0</v>
      </c>
      <c r="T245" s="197">
        <v>2</v>
      </c>
      <c r="U245" s="681">
        <v>0</v>
      </c>
      <c r="V245" s="184">
        <v>0</v>
      </c>
      <c r="W245" s="184">
        <v>0</v>
      </c>
      <c r="X245" s="184">
        <v>1</v>
      </c>
      <c r="Y245" s="184">
        <v>0</v>
      </c>
      <c r="Z245" s="184">
        <v>1</v>
      </c>
      <c r="AA245" s="184">
        <v>0</v>
      </c>
      <c r="AB245" s="184">
        <v>0</v>
      </c>
      <c r="AC245" s="184"/>
      <c r="AD245" s="184">
        <v>2</v>
      </c>
      <c r="AE245" s="173"/>
      <c r="AF245" s="182">
        <v>0</v>
      </c>
      <c r="AG245" s="182">
        <v>1</v>
      </c>
      <c r="AH245" s="182">
        <v>0</v>
      </c>
      <c r="AI245" s="182">
        <v>0</v>
      </c>
      <c r="AJ245" s="182">
        <v>0</v>
      </c>
      <c r="AK245" s="182">
        <v>1</v>
      </c>
      <c r="AL245" s="182">
        <v>0</v>
      </c>
      <c r="AM245" s="182">
        <v>0</v>
      </c>
      <c r="AN245" s="182">
        <v>1</v>
      </c>
      <c r="AO245" s="182">
        <v>1</v>
      </c>
      <c r="AP245" s="182">
        <v>0</v>
      </c>
      <c r="AQ245" s="182">
        <v>1</v>
      </c>
      <c r="AR245" s="182">
        <v>2</v>
      </c>
      <c r="AS245" s="182">
        <v>0</v>
      </c>
      <c r="AT245" s="182">
        <v>1</v>
      </c>
      <c r="AU245" s="182"/>
      <c r="AV245" s="182">
        <v>2</v>
      </c>
      <c r="AW245" s="86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86"/>
      <c r="BP245" s="86"/>
    </row>
    <row r="246" spans="1:67" s="86" customFormat="1" ht="11.25" customHeight="1">
      <c r="A246" s="36"/>
      <c r="B246" s="487" t="s">
        <v>401</v>
      </c>
      <c r="C246" s="487" t="s">
        <v>31</v>
      </c>
      <c r="D246" s="490"/>
      <c r="E246" s="182" t="s">
        <v>399</v>
      </c>
      <c r="F246" s="233">
        <f t="shared" si="81"/>
        <v>1.2857142857142858</v>
      </c>
      <c r="G246" s="182">
        <f t="shared" si="82"/>
        <v>14</v>
      </c>
      <c r="H246" s="182">
        <f t="shared" si="83"/>
        <v>11</v>
      </c>
      <c r="I246" s="182">
        <f t="shared" si="84"/>
        <v>7</v>
      </c>
      <c r="J246" s="183">
        <f t="shared" si="85"/>
        <v>18</v>
      </c>
      <c r="K246" s="182">
        <f t="shared" si="86"/>
        <v>0</v>
      </c>
      <c r="L246" s="157"/>
      <c r="M246" s="157"/>
      <c r="N246" s="184">
        <v>1</v>
      </c>
      <c r="O246" s="184">
        <v>1</v>
      </c>
      <c r="P246" s="184">
        <v>0</v>
      </c>
      <c r="Q246" s="184">
        <v>0</v>
      </c>
      <c r="R246" s="184">
        <v>0</v>
      </c>
      <c r="S246" s="787">
        <v>1</v>
      </c>
      <c r="T246" s="197">
        <v>0</v>
      </c>
      <c r="U246" s="681">
        <v>1</v>
      </c>
      <c r="V246" s="184">
        <v>1</v>
      </c>
      <c r="W246" s="184"/>
      <c r="X246" s="184">
        <v>1</v>
      </c>
      <c r="Y246" s="184">
        <v>0</v>
      </c>
      <c r="Z246" s="184">
        <v>1</v>
      </c>
      <c r="AA246" s="184">
        <v>3</v>
      </c>
      <c r="AB246" s="184"/>
      <c r="AC246" s="184"/>
      <c r="AD246" s="184">
        <v>1</v>
      </c>
      <c r="AE246" s="173"/>
      <c r="AF246" s="182">
        <v>0</v>
      </c>
      <c r="AG246" s="182">
        <v>2</v>
      </c>
      <c r="AH246" s="182">
        <v>0</v>
      </c>
      <c r="AI246" s="182">
        <v>0</v>
      </c>
      <c r="AJ246" s="182">
        <v>1</v>
      </c>
      <c r="AK246" s="182">
        <v>0</v>
      </c>
      <c r="AL246" s="182">
        <v>0</v>
      </c>
      <c r="AM246" s="182">
        <v>0</v>
      </c>
      <c r="AN246" s="182">
        <v>0</v>
      </c>
      <c r="AO246" s="182"/>
      <c r="AP246" s="182">
        <v>2</v>
      </c>
      <c r="AQ246" s="182">
        <v>0</v>
      </c>
      <c r="AR246" s="182">
        <v>1</v>
      </c>
      <c r="AS246" s="182">
        <v>0</v>
      </c>
      <c r="AT246" s="182"/>
      <c r="AU246" s="182"/>
      <c r="AV246" s="182">
        <v>1</v>
      </c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186"/>
    </row>
    <row r="247" spans="1:66" s="86" customFormat="1" ht="11.25" customHeight="1">
      <c r="A247" s="36"/>
      <c r="B247" s="487" t="s">
        <v>563</v>
      </c>
      <c r="C247" s="487" t="s">
        <v>250</v>
      </c>
      <c r="D247" s="490"/>
      <c r="E247" s="182" t="s">
        <v>399</v>
      </c>
      <c r="F247" s="233">
        <f t="shared" si="81"/>
        <v>2.076923076923077</v>
      </c>
      <c r="G247" s="182">
        <f t="shared" si="82"/>
        <v>13</v>
      </c>
      <c r="H247" s="182">
        <f t="shared" si="83"/>
        <v>12</v>
      </c>
      <c r="I247" s="182">
        <f t="shared" si="84"/>
        <v>15</v>
      </c>
      <c r="J247" s="183">
        <f t="shared" si="85"/>
        <v>27</v>
      </c>
      <c r="K247" s="182">
        <f t="shared" si="86"/>
        <v>0</v>
      </c>
      <c r="L247" s="187"/>
      <c r="M247" s="187"/>
      <c r="N247" s="184">
        <v>0</v>
      </c>
      <c r="O247" s="184">
        <v>2</v>
      </c>
      <c r="P247" s="184">
        <v>0</v>
      </c>
      <c r="Q247" s="184">
        <v>3</v>
      </c>
      <c r="R247" s="184">
        <v>0</v>
      </c>
      <c r="S247" s="787">
        <v>0</v>
      </c>
      <c r="T247" s="197">
        <v>0</v>
      </c>
      <c r="U247" s="681">
        <v>1</v>
      </c>
      <c r="V247" s="184"/>
      <c r="W247" s="184">
        <v>0</v>
      </c>
      <c r="X247" s="184">
        <v>2</v>
      </c>
      <c r="Y247" s="184"/>
      <c r="Z247" s="184"/>
      <c r="AA247" s="184">
        <v>1</v>
      </c>
      <c r="AB247" s="184">
        <v>1</v>
      </c>
      <c r="AC247" s="184"/>
      <c r="AD247" s="184">
        <v>2</v>
      </c>
      <c r="AE247" s="173"/>
      <c r="AF247" s="182">
        <v>3</v>
      </c>
      <c r="AG247" s="182">
        <v>0</v>
      </c>
      <c r="AH247" s="182">
        <v>2</v>
      </c>
      <c r="AI247" s="182">
        <v>1</v>
      </c>
      <c r="AJ247" s="182">
        <v>2</v>
      </c>
      <c r="AK247" s="182">
        <v>0</v>
      </c>
      <c r="AL247" s="182">
        <v>0</v>
      </c>
      <c r="AM247" s="182">
        <v>0</v>
      </c>
      <c r="AN247" s="182"/>
      <c r="AO247" s="182">
        <v>1</v>
      </c>
      <c r="AP247" s="182">
        <v>0</v>
      </c>
      <c r="AQ247" s="182"/>
      <c r="AR247" s="182"/>
      <c r="AS247" s="182">
        <v>1</v>
      </c>
      <c r="AT247" s="182">
        <v>3</v>
      </c>
      <c r="AU247" s="182"/>
      <c r="AV247" s="182">
        <v>2</v>
      </c>
      <c r="AW247" s="186"/>
      <c r="AX247" s="188"/>
      <c r="AY247" s="188"/>
      <c r="AZ247" s="188"/>
      <c r="BA247" s="188"/>
      <c r="BB247" s="188"/>
      <c r="BC247" s="188"/>
      <c r="BD247" s="188"/>
      <c r="BE247" s="188"/>
      <c r="BF247" s="188"/>
      <c r="BG247" s="188"/>
      <c r="BH247" s="188"/>
      <c r="BI247" s="188"/>
      <c r="BJ247" s="188"/>
      <c r="BK247" s="188"/>
      <c r="BL247" s="188"/>
      <c r="BM247" s="188"/>
      <c r="BN247" s="188"/>
    </row>
    <row r="248" spans="1:66" s="86" customFormat="1" ht="11.25" customHeight="1">
      <c r="A248" s="36"/>
      <c r="B248" s="487" t="s">
        <v>563</v>
      </c>
      <c r="C248" s="487" t="s">
        <v>564</v>
      </c>
      <c r="D248" s="490"/>
      <c r="E248" s="182" t="s">
        <v>399</v>
      </c>
      <c r="F248" s="233" t="e">
        <f t="shared" si="81"/>
        <v>#DIV/0!</v>
      </c>
      <c r="G248" s="182">
        <f t="shared" si="82"/>
        <v>0</v>
      </c>
      <c r="H248" s="182">
        <f t="shared" si="83"/>
        <v>0</v>
      </c>
      <c r="I248" s="182">
        <f t="shared" si="84"/>
        <v>0</v>
      </c>
      <c r="J248" s="183">
        <f t="shared" si="85"/>
        <v>0</v>
      </c>
      <c r="K248" s="182">
        <f t="shared" si="86"/>
        <v>0</v>
      </c>
      <c r="L248" s="157"/>
      <c r="M248" s="157"/>
      <c r="N248" s="184"/>
      <c r="O248" s="184"/>
      <c r="P248" s="184"/>
      <c r="Q248" s="184"/>
      <c r="R248" s="184"/>
      <c r="S248" s="787"/>
      <c r="T248" s="197"/>
      <c r="U248" s="681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73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</row>
    <row r="249" spans="1:66" s="86" customFormat="1" ht="11.25" customHeight="1">
      <c r="A249" s="36"/>
      <c r="B249" s="487" t="s">
        <v>403</v>
      </c>
      <c r="C249" s="487" t="s">
        <v>50</v>
      </c>
      <c r="D249" s="490"/>
      <c r="E249" s="182" t="s">
        <v>399</v>
      </c>
      <c r="F249" s="233">
        <f t="shared" si="81"/>
        <v>1.375</v>
      </c>
      <c r="G249" s="182">
        <f t="shared" si="82"/>
        <v>8</v>
      </c>
      <c r="H249" s="182">
        <f t="shared" si="83"/>
        <v>5</v>
      </c>
      <c r="I249" s="182">
        <f t="shared" si="84"/>
        <v>6</v>
      </c>
      <c r="J249" s="183">
        <f t="shared" si="85"/>
        <v>11</v>
      </c>
      <c r="K249" s="182">
        <f t="shared" si="86"/>
        <v>0</v>
      </c>
      <c r="L249" s="157"/>
      <c r="M249" s="157"/>
      <c r="N249" s="184"/>
      <c r="O249" s="184">
        <v>0</v>
      </c>
      <c r="P249" s="184">
        <v>1</v>
      </c>
      <c r="Q249" s="184">
        <v>1</v>
      </c>
      <c r="R249" s="184">
        <v>1</v>
      </c>
      <c r="S249" s="787">
        <v>2</v>
      </c>
      <c r="T249" s="197"/>
      <c r="U249" s="681">
        <v>0</v>
      </c>
      <c r="V249" s="184">
        <v>0</v>
      </c>
      <c r="W249" s="184">
        <v>0</v>
      </c>
      <c r="X249" s="184"/>
      <c r="Y249" s="184"/>
      <c r="Z249" s="184"/>
      <c r="AA249" s="184"/>
      <c r="AB249" s="184"/>
      <c r="AC249" s="184"/>
      <c r="AD249" s="184"/>
      <c r="AE249" s="173"/>
      <c r="AF249" s="182"/>
      <c r="AG249" s="182">
        <v>0</v>
      </c>
      <c r="AH249" s="182">
        <v>0</v>
      </c>
      <c r="AI249" s="182">
        <v>2</v>
      </c>
      <c r="AJ249" s="182">
        <v>1</v>
      </c>
      <c r="AK249" s="182">
        <v>1</v>
      </c>
      <c r="AL249" s="182"/>
      <c r="AM249" s="182">
        <v>0</v>
      </c>
      <c r="AN249" s="182">
        <v>1</v>
      </c>
      <c r="AO249" s="182">
        <v>1</v>
      </c>
      <c r="AP249" s="182"/>
      <c r="AQ249" s="182"/>
      <c r="AR249" s="182"/>
      <c r="AS249" s="182"/>
      <c r="AT249" s="182"/>
      <c r="AU249" s="182"/>
      <c r="AV249" s="182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</row>
    <row r="250" spans="1:66" s="86" customFormat="1" ht="11.25" customHeight="1">
      <c r="A250" s="36"/>
      <c r="B250" s="487" t="s">
        <v>565</v>
      </c>
      <c r="C250" s="487" t="s">
        <v>109</v>
      </c>
      <c r="D250" s="490"/>
      <c r="E250" s="182" t="s">
        <v>399</v>
      </c>
      <c r="F250" s="233">
        <f t="shared" si="81"/>
        <v>1.2</v>
      </c>
      <c r="G250" s="182">
        <f t="shared" si="82"/>
        <v>10</v>
      </c>
      <c r="H250" s="182">
        <f t="shared" si="83"/>
        <v>7</v>
      </c>
      <c r="I250" s="182">
        <f t="shared" si="84"/>
        <v>5</v>
      </c>
      <c r="J250" s="183">
        <f t="shared" si="85"/>
        <v>12</v>
      </c>
      <c r="K250" s="182">
        <f t="shared" si="86"/>
        <v>0</v>
      </c>
      <c r="L250" s="157"/>
      <c r="M250" s="157"/>
      <c r="N250" s="184"/>
      <c r="O250" s="184">
        <v>0</v>
      </c>
      <c r="P250" s="184">
        <v>0</v>
      </c>
      <c r="Q250" s="184">
        <v>0</v>
      </c>
      <c r="R250" s="184">
        <v>1</v>
      </c>
      <c r="S250" s="787">
        <v>2</v>
      </c>
      <c r="T250" s="197"/>
      <c r="U250" s="681">
        <v>0</v>
      </c>
      <c r="V250" s="184"/>
      <c r="W250" s="184">
        <v>1</v>
      </c>
      <c r="X250" s="184"/>
      <c r="Y250" s="184">
        <v>1</v>
      </c>
      <c r="Z250" s="184">
        <v>2</v>
      </c>
      <c r="AA250" s="184">
        <v>0</v>
      </c>
      <c r="AB250" s="184"/>
      <c r="AC250" s="184"/>
      <c r="AD250" s="184"/>
      <c r="AE250" s="173"/>
      <c r="AF250" s="182"/>
      <c r="AG250" s="182">
        <v>0</v>
      </c>
      <c r="AH250" s="182">
        <v>0</v>
      </c>
      <c r="AI250" s="182">
        <v>0</v>
      </c>
      <c r="AJ250" s="182">
        <v>1</v>
      </c>
      <c r="AK250" s="182">
        <v>1</v>
      </c>
      <c r="AL250" s="182"/>
      <c r="AM250" s="182">
        <v>1</v>
      </c>
      <c r="AN250" s="182"/>
      <c r="AO250" s="182">
        <v>1</v>
      </c>
      <c r="AP250" s="182"/>
      <c r="AQ250" s="182">
        <v>0</v>
      </c>
      <c r="AR250" s="182">
        <v>1</v>
      </c>
      <c r="AS250" s="182">
        <v>0</v>
      </c>
      <c r="AT250" s="182"/>
      <c r="AU250" s="182"/>
      <c r="AV250" s="182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</row>
    <row r="251" spans="1:66" s="86" customFormat="1" ht="11.25" customHeight="1">
      <c r="A251" s="36"/>
      <c r="B251" s="487" t="s">
        <v>566</v>
      </c>
      <c r="C251" s="487" t="s">
        <v>26</v>
      </c>
      <c r="D251" s="490"/>
      <c r="E251" s="182" t="s">
        <v>399</v>
      </c>
      <c r="F251" s="233">
        <f t="shared" si="81"/>
        <v>1.5384615384615385</v>
      </c>
      <c r="G251" s="182">
        <f t="shared" si="82"/>
        <v>13</v>
      </c>
      <c r="H251" s="182">
        <f t="shared" si="83"/>
        <v>11</v>
      </c>
      <c r="I251" s="182">
        <f t="shared" si="84"/>
        <v>9</v>
      </c>
      <c r="J251" s="183">
        <f t="shared" si="85"/>
        <v>20</v>
      </c>
      <c r="K251" s="182">
        <f t="shared" si="86"/>
        <v>0</v>
      </c>
      <c r="L251" s="185"/>
      <c r="M251" s="185"/>
      <c r="N251" s="184">
        <v>1</v>
      </c>
      <c r="O251" s="184">
        <v>1</v>
      </c>
      <c r="P251" s="184">
        <v>1</v>
      </c>
      <c r="Q251" s="184">
        <v>1</v>
      </c>
      <c r="R251" s="184">
        <v>1</v>
      </c>
      <c r="S251" s="787">
        <v>1</v>
      </c>
      <c r="T251" s="197"/>
      <c r="U251" s="681">
        <v>0</v>
      </c>
      <c r="V251" s="184">
        <v>1</v>
      </c>
      <c r="W251" s="184">
        <v>1</v>
      </c>
      <c r="X251" s="184">
        <v>1</v>
      </c>
      <c r="Y251" s="184">
        <v>2</v>
      </c>
      <c r="Z251" s="184"/>
      <c r="AA251" s="184">
        <v>0</v>
      </c>
      <c r="AB251" s="184">
        <v>0</v>
      </c>
      <c r="AC251" s="184"/>
      <c r="AD251" s="184"/>
      <c r="AE251" s="173"/>
      <c r="AF251" s="182">
        <v>0</v>
      </c>
      <c r="AG251" s="182">
        <v>0</v>
      </c>
      <c r="AH251" s="182">
        <v>1</v>
      </c>
      <c r="AI251" s="182">
        <v>0</v>
      </c>
      <c r="AJ251" s="182">
        <v>1</v>
      </c>
      <c r="AK251" s="182">
        <v>1</v>
      </c>
      <c r="AL251" s="182"/>
      <c r="AM251" s="182">
        <v>1</v>
      </c>
      <c r="AN251" s="182">
        <v>1</v>
      </c>
      <c r="AO251" s="182">
        <v>0</v>
      </c>
      <c r="AP251" s="182">
        <v>2</v>
      </c>
      <c r="AQ251" s="182">
        <v>1</v>
      </c>
      <c r="AR251" s="182"/>
      <c r="AS251" s="182">
        <v>0</v>
      </c>
      <c r="AT251" s="182">
        <v>1</v>
      </c>
      <c r="AU251" s="182"/>
      <c r="AV251" s="182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</row>
    <row r="252" spans="1:66" s="86" customFormat="1" ht="11.25" customHeight="1">
      <c r="A252" s="36"/>
      <c r="B252" s="487" t="s">
        <v>405</v>
      </c>
      <c r="C252" s="487" t="s">
        <v>24</v>
      </c>
      <c r="D252" s="490"/>
      <c r="E252" s="182" t="s">
        <v>399</v>
      </c>
      <c r="F252" s="233">
        <f t="shared" si="81"/>
        <v>1</v>
      </c>
      <c r="G252" s="182">
        <f t="shared" si="82"/>
        <v>11</v>
      </c>
      <c r="H252" s="182">
        <f t="shared" si="83"/>
        <v>5</v>
      </c>
      <c r="I252" s="182">
        <f t="shared" si="84"/>
        <v>6</v>
      </c>
      <c r="J252" s="183">
        <f t="shared" si="85"/>
        <v>11</v>
      </c>
      <c r="K252" s="182">
        <f t="shared" si="86"/>
        <v>0</v>
      </c>
      <c r="L252" s="185"/>
      <c r="M252" s="185"/>
      <c r="N252" s="184">
        <v>0</v>
      </c>
      <c r="O252" s="184">
        <v>0</v>
      </c>
      <c r="P252" s="184">
        <v>0</v>
      </c>
      <c r="Q252" s="184"/>
      <c r="R252" s="184"/>
      <c r="S252" s="787">
        <v>0</v>
      </c>
      <c r="T252" s="197">
        <v>0</v>
      </c>
      <c r="U252" s="681">
        <v>0</v>
      </c>
      <c r="V252" s="184">
        <v>1</v>
      </c>
      <c r="W252" s="184"/>
      <c r="X252" s="184">
        <v>0</v>
      </c>
      <c r="Y252" s="184">
        <v>1</v>
      </c>
      <c r="Z252" s="184">
        <v>2</v>
      </c>
      <c r="AA252" s="184">
        <v>1</v>
      </c>
      <c r="AB252" s="184"/>
      <c r="AC252" s="184"/>
      <c r="AD252" s="184"/>
      <c r="AE252" s="173"/>
      <c r="AF252" s="182">
        <v>2</v>
      </c>
      <c r="AG252" s="182">
        <v>0</v>
      </c>
      <c r="AH252" s="182">
        <v>0</v>
      </c>
      <c r="AI252" s="182"/>
      <c r="AJ252" s="182"/>
      <c r="AK252" s="182">
        <v>1</v>
      </c>
      <c r="AL252" s="182">
        <v>0</v>
      </c>
      <c r="AM252" s="182">
        <v>0</v>
      </c>
      <c r="AN252" s="182">
        <v>0</v>
      </c>
      <c r="AO252" s="182"/>
      <c r="AP252" s="182">
        <v>3</v>
      </c>
      <c r="AQ252" s="182">
        <v>0</v>
      </c>
      <c r="AR252" s="182">
        <v>0</v>
      </c>
      <c r="AS252" s="182">
        <v>0</v>
      </c>
      <c r="AT252" s="182"/>
      <c r="AU252" s="182"/>
      <c r="AV252" s="182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</row>
    <row r="253" spans="1:66" s="86" customFormat="1" ht="11.25" customHeight="1">
      <c r="A253" s="36"/>
      <c r="B253" s="487" t="s">
        <v>47</v>
      </c>
      <c r="C253" s="487" t="s">
        <v>239</v>
      </c>
      <c r="D253" s="490"/>
      <c r="E253" s="182" t="s">
        <v>399</v>
      </c>
      <c r="F253" s="233" t="e">
        <f t="shared" si="81"/>
        <v>#DIV/0!</v>
      </c>
      <c r="G253" s="182">
        <f t="shared" si="82"/>
        <v>0</v>
      </c>
      <c r="H253" s="182">
        <f t="shared" si="83"/>
        <v>0</v>
      </c>
      <c r="I253" s="182">
        <f t="shared" si="84"/>
        <v>0</v>
      </c>
      <c r="J253" s="183">
        <f t="shared" si="85"/>
        <v>0</v>
      </c>
      <c r="K253" s="182">
        <f t="shared" si="86"/>
        <v>0</v>
      </c>
      <c r="L253" s="185"/>
      <c r="M253" s="185"/>
      <c r="N253" s="184"/>
      <c r="O253" s="184"/>
      <c r="P253" s="184"/>
      <c r="Q253" s="184"/>
      <c r="R253" s="184"/>
      <c r="S253" s="787"/>
      <c r="T253" s="197"/>
      <c r="U253" s="681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73"/>
      <c r="AF253" s="182"/>
      <c r="AG253" s="182"/>
      <c r="AH253" s="182"/>
      <c r="AI253" s="182"/>
      <c r="AJ253" s="182"/>
      <c r="AK253" s="182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</row>
    <row r="254" spans="1:68" s="86" customFormat="1" ht="11.25" customHeight="1">
      <c r="A254" s="40"/>
      <c r="B254" s="487" t="s">
        <v>404</v>
      </c>
      <c r="C254" s="487" t="s">
        <v>109</v>
      </c>
      <c r="D254" s="490"/>
      <c r="E254" s="182" t="s">
        <v>399</v>
      </c>
      <c r="F254" s="233">
        <f t="shared" si="81"/>
        <v>1.6666666666666667</v>
      </c>
      <c r="G254" s="182">
        <f t="shared" si="82"/>
        <v>9</v>
      </c>
      <c r="H254" s="182">
        <f t="shared" si="83"/>
        <v>8</v>
      </c>
      <c r="I254" s="182">
        <f t="shared" si="84"/>
        <v>7</v>
      </c>
      <c r="J254" s="183">
        <f t="shared" si="85"/>
        <v>15</v>
      </c>
      <c r="K254" s="182">
        <f t="shared" si="86"/>
        <v>0</v>
      </c>
      <c r="L254" s="157"/>
      <c r="M254" s="157"/>
      <c r="N254" s="184"/>
      <c r="O254" s="184"/>
      <c r="P254" s="184"/>
      <c r="Q254" s="184">
        <v>0</v>
      </c>
      <c r="R254" s="184">
        <v>2</v>
      </c>
      <c r="S254" s="787"/>
      <c r="T254" s="197">
        <v>0</v>
      </c>
      <c r="U254" s="681"/>
      <c r="V254" s="184">
        <v>0</v>
      </c>
      <c r="W254" s="184">
        <v>1</v>
      </c>
      <c r="X254" s="184"/>
      <c r="Y254" s="184">
        <v>0</v>
      </c>
      <c r="Z254" s="184">
        <v>1</v>
      </c>
      <c r="AA254" s="184"/>
      <c r="AB254" s="184">
        <v>2</v>
      </c>
      <c r="AC254" s="184"/>
      <c r="AD254" s="184">
        <v>2</v>
      </c>
      <c r="AE254" s="189"/>
      <c r="AF254" s="182"/>
      <c r="AG254" s="182"/>
      <c r="AH254" s="182"/>
      <c r="AI254" s="182">
        <v>0</v>
      </c>
      <c r="AJ254" s="182">
        <v>1</v>
      </c>
      <c r="AK254" s="182"/>
      <c r="AL254" s="182">
        <v>0</v>
      </c>
      <c r="AM254" s="182"/>
      <c r="AN254" s="182">
        <v>1</v>
      </c>
      <c r="AO254" s="182">
        <v>0</v>
      </c>
      <c r="AP254" s="182"/>
      <c r="AQ254" s="182">
        <v>0</v>
      </c>
      <c r="AR254" s="182">
        <v>2</v>
      </c>
      <c r="AS254" s="182"/>
      <c r="AT254" s="182">
        <v>2</v>
      </c>
      <c r="AU254" s="182"/>
      <c r="AV254" s="182">
        <v>1</v>
      </c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186"/>
      <c r="BP254" s="186"/>
    </row>
    <row r="255" spans="1:66" s="191" customFormat="1" ht="11.25" customHeight="1">
      <c r="A255" s="36"/>
      <c r="B255" s="487" t="s">
        <v>185</v>
      </c>
      <c r="C255" s="487" t="s">
        <v>109</v>
      </c>
      <c r="D255" s="490"/>
      <c r="E255" s="182" t="s">
        <v>399</v>
      </c>
      <c r="F255" s="233">
        <f t="shared" si="81"/>
        <v>1.8333333333333333</v>
      </c>
      <c r="G255" s="182">
        <f t="shared" si="82"/>
        <v>6</v>
      </c>
      <c r="H255" s="182">
        <f t="shared" si="83"/>
        <v>8</v>
      </c>
      <c r="I255" s="182">
        <f t="shared" si="84"/>
        <v>3</v>
      </c>
      <c r="J255" s="183">
        <f t="shared" si="85"/>
        <v>11</v>
      </c>
      <c r="K255" s="182">
        <f t="shared" si="86"/>
        <v>10</v>
      </c>
      <c r="L255" s="187"/>
      <c r="M255" s="187"/>
      <c r="N255" s="184"/>
      <c r="O255" s="184"/>
      <c r="P255" s="184"/>
      <c r="Q255" s="184"/>
      <c r="R255" s="184"/>
      <c r="S255" s="787"/>
      <c r="T255" s="197"/>
      <c r="U255" s="681"/>
      <c r="V255" s="184"/>
      <c r="W255" s="184">
        <v>0</v>
      </c>
      <c r="X255" s="184">
        <v>1</v>
      </c>
      <c r="Y255" s="184">
        <v>0</v>
      </c>
      <c r="Z255" s="184">
        <v>5</v>
      </c>
      <c r="AA255" s="184">
        <v>0</v>
      </c>
      <c r="AB255" s="184">
        <v>2</v>
      </c>
      <c r="AC255" s="184"/>
      <c r="AD255" s="184"/>
      <c r="AE255" s="173"/>
      <c r="AF255" s="182"/>
      <c r="AG255" s="182"/>
      <c r="AH255" s="182"/>
      <c r="AI255" s="182"/>
      <c r="AJ255" s="182"/>
      <c r="AK255" s="182"/>
      <c r="AL255" s="182"/>
      <c r="AM255" s="182"/>
      <c r="AN255" s="182"/>
      <c r="AO255" s="182">
        <v>0</v>
      </c>
      <c r="AP255" s="182">
        <v>1</v>
      </c>
      <c r="AQ255" s="182">
        <v>1</v>
      </c>
      <c r="AR255" s="182">
        <v>0</v>
      </c>
      <c r="AS255" s="182">
        <v>1</v>
      </c>
      <c r="AT255" s="182">
        <v>0</v>
      </c>
      <c r="AU255" s="182"/>
      <c r="AV255" s="182"/>
      <c r="AW255" s="186"/>
      <c r="AX255" s="188"/>
      <c r="AY255" s="188"/>
      <c r="AZ255" s="188"/>
      <c r="BA255" s="188"/>
      <c r="BB255" s="188"/>
      <c r="BC255" s="188"/>
      <c r="BD255" s="188"/>
      <c r="BE255" s="188"/>
      <c r="BF255" s="188"/>
      <c r="BG255" s="188"/>
      <c r="BH255" s="188"/>
      <c r="BI255" s="188"/>
      <c r="BJ255" s="188"/>
      <c r="BK255" s="188">
        <v>10</v>
      </c>
      <c r="BL255" s="188"/>
      <c r="BM255" s="188"/>
      <c r="BN255" s="188"/>
    </row>
    <row r="256" spans="1:66" s="191" customFormat="1" ht="11.25" customHeight="1">
      <c r="A256" s="36"/>
      <c r="B256" s="655" t="s">
        <v>404</v>
      </c>
      <c r="C256" s="655" t="s">
        <v>251</v>
      </c>
      <c r="D256" s="490"/>
      <c r="E256" s="641" t="s">
        <v>399</v>
      </c>
      <c r="F256" s="233">
        <f>J256/G256</f>
        <v>0.6666666666666666</v>
      </c>
      <c r="G256" s="182">
        <f>COUNT(N256:AD256)</f>
        <v>3</v>
      </c>
      <c r="H256" s="182">
        <f>SUM(N256:AD256)</f>
        <v>1</v>
      </c>
      <c r="I256" s="182">
        <f>SUM(AF256:AV256)</f>
        <v>1</v>
      </c>
      <c r="J256" s="183">
        <f>SUM(H256:I256)</f>
        <v>2</v>
      </c>
      <c r="K256" s="182">
        <f>SUM(AX256:BN256)</f>
        <v>0</v>
      </c>
      <c r="L256" s="187"/>
      <c r="M256" s="187"/>
      <c r="N256" s="184"/>
      <c r="O256" s="184"/>
      <c r="P256" s="184"/>
      <c r="Q256" s="184"/>
      <c r="R256" s="184"/>
      <c r="S256" s="787"/>
      <c r="T256" s="197"/>
      <c r="U256" s="681"/>
      <c r="V256" s="184"/>
      <c r="W256" s="184"/>
      <c r="X256" s="184"/>
      <c r="Y256" s="184">
        <v>0</v>
      </c>
      <c r="Z256" s="184"/>
      <c r="AA256" s="184"/>
      <c r="AB256" s="184">
        <v>1</v>
      </c>
      <c r="AC256" s="184"/>
      <c r="AD256" s="184">
        <v>0</v>
      </c>
      <c r="AE256" s="173"/>
      <c r="AF256" s="182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>
        <v>0</v>
      </c>
      <c r="AR256" s="182"/>
      <c r="AS256" s="182"/>
      <c r="AT256" s="182">
        <v>0</v>
      </c>
      <c r="AU256" s="182"/>
      <c r="AV256" s="182">
        <v>1</v>
      </c>
      <c r="AW256" s="186"/>
      <c r="AX256" s="188"/>
      <c r="AY256" s="188"/>
      <c r="AZ256" s="188"/>
      <c r="BA256" s="188"/>
      <c r="BB256" s="188"/>
      <c r="BC256" s="188"/>
      <c r="BD256" s="188"/>
      <c r="BE256" s="188"/>
      <c r="BF256" s="188"/>
      <c r="BG256" s="188"/>
      <c r="BH256" s="188"/>
      <c r="BI256" s="188"/>
      <c r="BJ256" s="188"/>
      <c r="BK256" s="188"/>
      <c r="BL256" s="188"/>
      <c r="BM256" s="188"/>
      <c r="BN256" s="188"/>
    </row>
    <row r="257" spans="1:68" s="191" customFormat="1" ht="11.25" customHeight="1">
      <c r="A257" s="36"/>
      <c r="B257" s="460" t="s">
        <v>634</v>
      </c>
      <c r="C257" s="460" t="s">
        <v>292</v>
      </c>
      <c r="D257" s="38"/>
      <c r="E257" s="641" t="s">
        <v>399</v>
      </c>
      <c r="F257" s="233">
        <f t="shared" si="81"/>
        <v>1</v>
      </c>
      <c r="G257" s="182">
        <f t="shared" si="82"/>
        <v>1</v>
      </c>
      <c r="H257" s="182">
        <f t="shared" si="83"/>
        <v>1</v>
      </c>
      <c r="I257" s="182">
        <f t="shared" si="84"/>
        <v>0</v>
      </c>
      <c r="J257" s="183">
        <f t="shared" si="85"/>
        <v>1</v>
      </c>
      <c r="K257" s="182">
        <f t="shared" si="86"/>
        <v>10</v>
      </c>
      <c r="L257" s="173"/>
      <c r="M257" s="173"/>
      <c r="N257" s="184">
        <v>1</v>
      </c>
      <c r="O257" s="184"/>
      <c r="P257" s="184"/>
      <c r="Q257" s="184"/>
      <c r="R257" s="184"/>
      <c r="S257" s="787"/>
      <c r="T257" s="197"/>
      <c r="U257" s="681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73"/>
      <c r="AF257" s="182">
        <v>0</v>
      </c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X257" s="182">
        <v>10</v>
      </c>
      <c r="AY257" s="182"/>
      <c r="AZ257" s="182"/>
      <c r="BA257" s="182"/>
      <c r="BB257" s="182"/>
      <c r="BC257" s="182"/>
      <c r="BD257" s="182"/>
      <c r="BE257" s="182"/>
      <c r="BF257" s="182"/>
      <c r="BG257" s="182"/>
      <c r="BH257" s="182"/>
      <c r="BI257" s="182"/>
      <c r="BJ257" s="182"/>
      <c r="BK257" s="182"/>
      <c r="BL257" s="182"/>
      <c r="BM257" s="182"/>
      <c r="BN257" s="182"/>
      <c r="BP257" s="86"/>
    </row>
    <row r="258" spans="1:67" s="86" customFormat="1" ht="11.25" customHeight="1">
      <c r="A258" s="36"/>
      <c r="B258" s="443" t="s">
        <v>734</v>
      </c>
      <c r="C258" s="443"/>
      <c r="D258" s="22"/>
      <c r="E258" s="182" t="s">
        <v>696</v>
      </c>
      <c r="F258" s="233">
        <f t="shared" si="81"/>
        <v>1</v>
      </c>
      <c r="G258" s="182">
        <f t="shared" si="82"/>
        <v>1</v>
      </c>
      <c r="H258" s="182">
        <f t="shared" si="83"/>
        <v>1</v>
      </c>
      <c r="I258" s="182">
        <f t="shared" si="84"/>
        <v>0</v>
      </c>
      <c r="J258" s="183">
        <f>SUM(H258:I258)</f>
        <v>1</v>
      </c>
      <c r="K258" s="182">
        <f>SUM(AX258:BN258)</f>
        <v>0</v>
      </c>
      <c r="L258" s="173"/>
      <c r="M258" s="173"/>
      <c r="N258" s="184"/>
      <c r="O258" s="184"/>
      <c r="P258" s="184"/>
      <c r="Q258" s="184"/>
      <c r="R258" s="184"/>
      <c r="S258" s="787">
        <v>1</v>
      </c>
      <c r="T258" s="197"/>
      <c r="U258" s="681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73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91"/>
      <c r="AX258" s="182"/>
      <c r="AY258" s="182"/>
      <c r="AZ258" s="182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82"/>
      <c r="BM258" s="182"/>
      <c r="BN258" s="182"/>
      <c r="BO258" s="191"/>
    </row>
    <row r="259" spans="1:67" s="86" customFormat="1" ht="11.25" customHeight="1">
      <c r="A259" s="664"/>
      <c r="B259" s="443" t="s">
        <v>563</v>
      </c>
      <c r="C259" s="443" t="s">
        <v>333</v>
      </c>
      <c r="D259" s="594"/>
      <c r="E259" s="182" t="s">
        <v>696</v>
      </c>
      <c r="F259" s="233">
        <f>J259/G259</f>
        <v>4</v>
      </c>
      <c r="G259" s="182">
        <f>COUNT(N259:AD259)</f>
        <v>2</v>
      </c>
      <c r="H259" s="182">
        <f>SUM(N259:AD259)</f>
        <v>8</v>
      </c>
      <c r="I259" s="182">
        <f>SUM(AF259:AV259)</f>
        <v>0</v>
      </c>
      <c r="J259" s="183">
        <f>SUM(H259:I259)</f>
        <v>8</v>
      </c>
      <c r="K259" s="182">
        <f>SUM(AX259:BN259)</f>
        <v>0</v>
      </c>
      <c r="L259" s="173"/>
      <c r="M259" s="173"/>
      <c r="N259" s="184"/>
      <c r="O259" s="184"/>
      <c r="P259" s="184"/>
      <c r="Q259" s="184"/>
      <c r="R259" s="184"/>
      <c r="S259" s="787"/>
      <c r="T259" s="197"/>
      <c r="U259" s="681"/>
      <c r="V259" s="184"/>
      <c r="W259" s="184"/>
      <c r="X259" s="184"/>
      <c r="Y259" s="184"/>
      <c r="Z259" s="184"/>
      <c r="AA259" s="184"/>
      <c r="AB259" s="184">
        <v>4</v>
      </c>
      <c r="AC259" s="184"/>
      <c r="AD259" s="184">
        <v>4</v>
      </c>
      <c r="AE259" s="173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91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91"/>
    </row>
    <row r="260" spans="1:67" s="86" customFormat="1" ht="11.25" customHeight="1">
      <c r="A260" s="664"/>
      <c r="B260" s="443" t="s">
        <v>347</v>
      </c>
      <c r="C260" s="443" t="s">
        <v>33</v>
      </c>
      <c r="D260" s="594"/>
      <c r="E260" s="182" t="s">
        <v>696</v>
      </c>
      <c r="F260" s="233">
        <f>J260/G260</f>
        <v>16</v>
      </c>
      <c r="G260" s="182">
        <f>COUNT(N260:AD260)</f>
        <v>1</v>
      </c>
      <c r="H260" s="182">
        <f>SUM(N260:AD260)</f>
        <v>16</v>
      </c>
      <c r="I260" s="182">
        <f>SUM(AF260:AV260)</f>
        <v>0</v>
      </c>
      <c r="J260" s="183">
        <f>SUM(H260:I260)</f>
        <v>16</v>
      </c>
      <c r="K260" s="182">
        <f>SUM(AX260:BN260)</f>
        <v>0</v>
      </c>
      <c r="L260" s="173"/>
      <c r="M260" s="173"/>
      <c r="N260" s="184"/>
      <c r="O260" s="184"/>
      <c r="P260" s="184"/>
      <c r="Q260" s="184"/>
      <c r="R260" s="184"/>
      <c r="S260" s="787"/>
      <c r="T260" s="197"/>
      <c r="U260" s="681"/>
      <c r="V260" s="184"/>
      <c r="W260" s="184"/>
      <c r="X260" s="184">
        <v>16</v>
      </c>
      <c r="Y260" s="184"/>
      <c r="Z260" s="184"/>
      <c r="AA260" s="184"/>
      <c r="AB260" s="184"/>
      <c r="AC260" s="184"/>
      <c r="AD260" s="184"/>
      <c r="AE260" s="173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91"/>
      <c r="AX260" s="182"/>
      <c r="AY260" s="182"/>
      <c r="AZ260" s="182"/>
      <c r="BA260" s="182"/>
      <c r="BB260" s="182"/>
      <c r="BC260" s="182"/>
      <c r="BD260" s="182"/>
      <c r="BE260" s="182"/>
      <c r="BF260" s="182"/>
      <c r="BG260" s="182"/>
      <c r="BH260" s="182"/>
      <c r="BI260" s="182"/>
      <c r="BJ260" s="182"/>
      <c r="BK260" s="182"/>
      <c r="BL260" s="182"/>
      <c r="BM260" s="182"/>
      <c r="BN260" s="182"/>
      <c r="BO260" s="191"/>
    </row>
    <row r="261" spans="1:67" s="86" customFormat="1" ht="11.25" customHeight="1">
      <c r="A261" s="180"/>
      <c r="B261" s="440" t="s">
        <v>149</v>
      </c>
      <c r="C261" s="440" t="s">
        <v>695</v>
      </c>
      <c r="D261" s="217"/>
      <c r="E261" s="182" t="s">
        <v>696</v>
      </c>
      <c r="F261" s="233">
        <f t="shared" si="81"/>
        <v>6</v>
      </c>
      <c r="G261" s="182">
        <f t="shared" si="82"/>
        <v>8</v>
      </c>
      <c r="H261" s="182">
        <f t="shared" si="83"/>
        <v>48</v>
      </c>
      <c r="I261" s="182">
        <f t="shared" si="84"/>
        <v>2</v>
      </c>
      <c r="J261" s="183">
        <f>SUM(H261)</f>
        <v>48</v>
      </c>
      <c r="K261" s="182">
        <f>SUM(AX261:BN261)</f>
        <v>0</v>
      </c>
      <c r="L261" s="173"/>
      <c r="M261" s="173"/>
      <c r="N261" s="184"/>
      <c r="O261" s="184">
        <v>6</v>
      </c>
      <c r="P261" s="184"/>
      <c r="Q261" s="184">
        <v>2</v>
      </c>
      <c r="R261" s="184">
        <v>18</v>
      </c>
      <c r="S261" s="787">
        <v>7</v>
      </c>
      <c r="T261" s="197"/>
      <c r="U261" s="681"/>
      <c r="V261" s="184">
        <v>5</v>
      </c>
      <c r="W261" s="184"/>
      <c r="X261" s="184"/>
      <c r="Y261" s="184">
        <v>3</v>
      </c>
      <c r="Z261" s="184">
        <v>2</v>
      </c>
      <c r="AA261" s="184">
        <v>5</v>
      </c>
      <c r="AB261" s="184"/>
      <c r="AC261" s="184"/>
      <c r="AD261" s="184"/>
      <c r="AE261" s="173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>
        <v>2</v>
      </c>
      <c r="AS261" s="182"/>
      <c r="AT261" s="182"/>
      <c r="AU261" s="182"/>
      <c r="AV261" s="182"/>
      <c r="AW261" s="191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  <c r="BH261" s="182"/>
      <c r="BI261" s="182"/>
      <c r="BJ261" s="182"/>
      <c r="BK261" s="182"/>
      <c r="BL261" s="182"/>
      <c r="BM261" s="182"/>
      <c r="BN261" s="182"/>
      <c r="BO261" s="191"/>
    </row>
    <row r="262" spans="1:67" ht="12.75">
      <c r="A262" s="180"/>
      <c r="B262" s="483" t="s">
        <v>699</v>
      </c>
      <c r="C262" s="483" t="s">
        <v>109</v>
      </c>
      <c r="D262" s="484"/>
      <c r="E262" s="194" t="s">
        <v>635</v>
      </c>
      <c r="F262" s="472">
        <f t="shared" si="81"/>
        <v>8.2</v>
      </c>
      <c r="G262" s="194">
        <f t="shared" si="82"/>
        <v>5</v>
      </c>
      <c r="H262" s="182">
        <f t="shared" si="83"/>
        <v>41</v>
      </c>
      <c r="I262" s="182">
        <f t="shared" si="84"/>
        <v>0</v>
      </c>
      <c r="J262" s="183">
        <f>H262</f>
        <v>41</v>
      </c>
      <c r="K262" s="182">
        <f>SUM(AX262:BN262)</f>
        <v>0</v>
      </c>
      <c r="L262" s="173"/>
      <c r="M262" s="173"/>
      <c r="N262" s="184">
        <v>8</v>
      </c>
      <c r="O262" s="184"/>
      <c r="P262" s="184">
        <v>5</v>
      </c>
      <c r="Q262" s="184"/>
      <c r="R262" s="184"/>
      <c r="S262" s="787"/>
      <c r="T262" s="197">
        <v>13</v>
      </c>
      <c r="U262" s="681">
        <v>6</v>
      </c>
      <c r="V262" s="184"/>
      <c r="W262" s="184">
        <v>9</v>
      </c>
      <c r="X262" s="184"/>
      <c r="Y262" s="184"/>
      <c r="Z262" s="184"/>
      <c r="AA262" s="184"/>
      <c r="AB262" s="184"/>
      <c r="AC262" s="184"/>
      <c r="AD262" s="184"/>
      <c r="AE262" s="173"/>
      <c r="AF262" s="182"/>
      <c r="AG262" s="182"/>
      <c r="AH262" s="182" t="s">
        <v>15</v>
      </c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91"/>
      <c r="AX262" s="182"/>
      <c r="AY262" s="182"/>
      <c r="AZ262" s="182"/>
      <c r="BA262" s="182"/>
      <c r="BB262" s="182"/>
      <c r="BC262" s="182"/>
      <c r="BD262" s="182"/>
      <c r="BE262" s="182"/>
      <c r="BF262" s="182"/>
      <c r="BG262" s="182"/>
      <c r="BH262" s="182"/>
      <c r="BI262" s="182"/>
      <c r="BJ262" s="182"/>
      <c r="BK262" s="182"/>
      <c r="BL262" s="182"/>
      <c r="BM262" s="182"/>
      <c r="BN262" s="182"/>
      <c r="BO262" s="191"/>
    </row>
    <row r="263" spans="1:67" s="455" customFormat="1" ht="11.25" customHeight="1">
      <c r="A263" s="488" t="s">
        <v>415</v>
      </c>
      <c r="B263" s="175" t="s">
        <v>64</v>
      </c>
      <c r="C263" s="175" t="s">
        <v>65</v>
      </c>
      <c r="D263" s="176" t="s">
        <v>444</v>
      </c>
      <c r="E263" s="177" t="s">
        <v>445</v>
      </c>
      <c r="F263" s="232" t="s">
        <v>485</v>
      </c>
      <c r="G263" s="177" t="s">
        <v>446</v>
      </c>
      <c r="H263" s="177" t="s">
        <v>447</v>
      </c>
      <c r="I263" s="177" t="s">
        <v>448</v>
      </c>
      <c r="J263" s="177" t="s">
        <v>449</v>
      </c>
      <c r="K263" s="177" t="s">
        <v>450</v>
      </c>
      <c r="L263" s="178"/>
      <c r="M263" s="178"/>
      <c r="N263" s="177">
        <v>1</v>
      </c>
      <c r="O263" s="177">
        <v>2</v>
      </c>
      <c r="P263" s="177">
        <v>3</v>
      </c>
      <c r="Q263" s="177">
        <v>4</v>
      </c>
      <c r="R263" s="177">
        <v>5</v>
      </c>
      <c r="S263" s="786">
        <v>6</v>
      </c>
      <c r="T263" s="791">
        <v>7</v>
      </c>
      <c r="U263" s="680">
        <v>8</v>
      </c>
      <c r="V263" s="177">
        <v>9</v>
      </c>
      <c r="W263" s="179">
        <v>10</v>
      </c>
      <c r="X263" s="179">
        <v>11</v>
      </c>
      <c r="Y263" s="179">
        <v>12</v>
      </c>
      <c r="Z263" s="179">
        <v>13</v>
      </c>
      <c r="AA263" s="179">
        <v>14</v>
      </c>
      <c r="AB263" s="179">
        <v>15</v>
      </c>
      <c r="AC263" s="179">
        <v>16</v>
      </c>
      <c r="AD263" s="179">
        <v>17</v>
      </c>
      <c r="AE263" s="157"/>
      <c r="AF263" s="177">
        <v>1</v>
      </c>
      <c r="AG263" s="177">
        <v>2</v>
      </c>
      <c r="AH263" s="177">
        <v>3</v>
      </c>
      <c r="AI263" s="177">
        <v>4</v>
      </c>
      <c r="AJ263" s="177">
        <v>5</v>
      </c>
      <c r="AK263" s="177">
        <v>6</v>
      </c>
      <c r="AL263" s="177">
        <v>7</v>
      </c>
      <c r="AM263" s="177">
        <v>8</v>
      </c>
      <c r="AN263" s="177">
        <v>9</v>
      </c>
      <c r="AO263" s="179">
        <v>10</v>
      </c>
      <c r="AP263" s="179">
        <v>11</v>
      </c>
      <c r="AQ263" s="179">
        <v>12</v>
      </c>
      <c r="AR263" s="179">
        <v>13</v>
      </c>
      <c r="AS263" s="179">
        <v>14</v>
      </c>
      <c r="AT263" s="179">
        <v>15</v>
      </c>
      <c r="AU263" s="179">
        <v>16</v>
      </c>
      <c r="AV263" s="179">
        <v>17</v>
      </c>
      <c r="AW263" s="86"/>
      <c r="AX263" s="177">
        <v>1</v>
      </c>
      <c r="AY263" s="177">
        <v>2</v>
      </c>
      <c r="AZ263" s="177">
        <v>3</v>
      </c>
      <c r="BA263" s="177">
        <v>4</v>
      </c>
      <c r="BB263" s="177">
        <v>5</v>
      </c>
      <c r="BC263" s="177">
        <v>6</v>
      </c>
      <c r="BD263" s="177">
        <v>7</v>
      </c>
      <c r="BE263" s="177">
        <v>8</v>
      </c>
      <c r="BF263" s="177">
        <v>9</v>
      </c>
      <c r="BG263" s="177">
        <v>10</v>
      </c>
      <c r="BH263" s="177">
        <v>11</v>
      </c>
      <c r="BI263" s="177">
        <v>12</v>
      </c>
      <c r="BJ263" s="177">
        <v>13</v>
      </c>
      <c r="BK263" s="177">
        <v>14</v>
      </c>
      <c r="BL263" s="177">
        <v>15</v>
      </c>
      <c r="BM263" s="177">
        <v>16</v>
      </c>
      <c r="BN263" s="177">
        <v>17</v>
      </c>
      <c r="BO263" s="86"/>
    </row>
    <row r="264" spans="1:66" s="86" customFormat="1" ht="11.25" customHeight="1">
      <c r="A264" s="491">
        <v>44</v>
      </c>
      <c r="B264" s="492" t="s">
        <v>460</v>
      </c>
      <c r="C264" s="492" t="s">
        <v>109</v>
      </c>
      <c r="D264" s="492">
        <v>780707</v>
      </c>
      <c r="E264" s="182" t="s">
        <v>604</v>
      </c>
      <c r="F264" s="233">
        <f aca="true" t="shared" si="87" ref="F264:F278">J264/G264</f>
        <v>2</v>
      </c>
      <c r="G264" s="182">
        <f aca="true" t="shared" si="88" ref="G264:G278">COUNT(N264:AD264)</f>
        <v>16</v>
      </c>
      <c r="H264" s="182">
        <f aca="true" t="shared" si="89" ref="H264:H278">SUM(N264:AD264)</f>
        <v>16</v>
      </c>
      <c r="I264" s="182">
        <f aca="true" t="shared" si="90" ref="I264:I278">SUM(AF264:AV264)</f>
        <v>16</v>
      </c>
      <c r="J264" s="183">
        <f aca="true" t="shared" si="91" ref="J264:J276">SUM(H264:I264)</f>
        <v>32</v>
      </c>
      <c r="K264" s="182">
        <f aca="true" t="shared" si="92" ref="K264:K276">SUM(AX264:BN264)</f>
        <v>0</v>
      </c>
      <c r="L264" s="157"/>
      <c r="M264" s="157"/>
      <c r="N264" s="184">
        <v>0</v>
      </c>
      <c r="O264" s="184">
        <v>1</v>
      </c>
      <c r="P264" s="184">
        <v>3</v>
      </c>
      <c r="Q264" s="184">
        <v>2</v>
      </c>
      <c r="R264" s="184">
        <v>1</v>
      </c>
      <c r="S264" s="787">
        <v>0</v>
      </c>
      <c r="T264" s="197">
        <v>3</v>
      </c>
      <c r="U264" s="681">
        <v>0</v>
      </c>
      <c r="V264" s="184">
        <v>0</v>
      </c>
      <c r="W264" s="184">
        <v>2</v>
      </c>
      <c r="X264" s="184">
        <v>1</v>
      </c>
      <c r="Y264" s="184">
        <v>2</v>
      </c>
      <c r="Z264" s="184">
        <v>0</v>
      </c>
      <c r="AA264" s="184">
        <v>0</v>
      </c>
      <c r="AB264" s="184">
        <v>0</v>
      </c>
      <c r="AC264" s="184"/>
      <c r="AD264" s="184">
        <v>1</v>
      </c>
      <c r="AE264" s="173"/>
      <c r="AF264" s="182">
        <v>1</v>
      </c>
      <c r="AG264" s="182">
        <v>1</v>
      </c>
      <c r="AH264" s="182">
        <v>0</v>
      </c>
      <c r="AI264" s="182">
        <v>1</v>
      </c>
      <c r="AJ264" s="182">
        <v>2</v>
      </c>
      <c r="AK264" s="182">
        <v>2</v>
      </c>
      <c r="AL264" s="182">
        <v>4</v>
      </c>
      <c r="AM264" s="182">
        <v>0</v>
      </c>
      <c r="AN264" s="182">
        <v>0</v>
      </c>
      <c r="AO264" s="182">
        <v>1</v>
      </c>
      <c r="AP264" s="182">
        <v>0</v>
      </c>
      <c r="AQ264" s="182">
        <v>0</v>
      </c>
      <c r="AR264" s="182">
        <v>0</v>
      </c>
      <c r="AS264" s="182">
        <v>1</v>
      </c>
      <c r="AT264" s="182">
        <v>2</v>
      </c>
      <c r="AU264" s="182"/>
      <c r="AV264" s="182">
        <v>1</v>
      </c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</row>
    <row r="265" spans="1:68" s="86" customFormat="1" ht="11.25" customHeight="1">
      <c r="A265" s="491">
        <v>94</v>
      </c>
      <c r="B265" s="492" t="s">
        <v>503</v>
      </c>
      <c r="C265" s="492" t="s">
        <v>109</v>
      </c>
      <c r="D265" s="492">
        <v>780804</v>
      </c>
      <c r="E265" s="182" t="s">
        <v>604</v>
      </c>
      <c r="F265" s="233">
        <f t="shared" si="87"/>
        <v>2.4615384615384617</v>
      </c>
      <c r="G265" s="182">
        <f t="shared" si="88"/>
        <v>13</v>
      </c>
      <c r="H265" s="182">
        <f t="shared" si="89"/>
        <v>16</v>
      </c>
      <c r="I265" s="182">
        <f t="shared" si="90"/>
        <v>16</v>
      </c>
      <c r="J265" s="183">
        <f t="shared" si="91"/>
        <v>32</v>
      </c>
      <c r="K265" s="182">
        <f t="shared" si="92"/>
        <v>0</v>
      </c>
      <c r="L265" s="185"/>
      <c r="M265" s="185"/>
      <c r="N265" s="184">
        <v>1</v>
      </c>
      <c r="O265" s="184">
        <v>1</v>
      </c>
      <c r="P265" s="184">
        <v>1</v>
      </c>
      <c r="Q265" s="184">
        <v>2</v>
      </c>
      <c r="R265" s="184">
        <v>3</v>
      </c>
      <c r="S265" s="787"/>
      <c r="T265" s="197">
        <v>3</v>
      </c>
      <c r="U265" s="681">
        <v>0</v>
      </c>
      <c r="V265" s="184">
        <v>0</v>
      </c>
      <c r="W265" s="184">
        <v>1</v>
      </c>
      <c r="X265" s="184">
        <v>0</v>
      </c>
      <c r="Y265" s="184">
        <v>0</v>
      </c>
      <c r="Z265" s="184"/>
      <c r="AA265" s="184"/>
      <c r="AB265" s="184">
        <v>3</v>
      </c>
      <c r="AC265" s="184"/>
      <c r="AD265" s="184">
        <v>1</v>
      </c>
      <c r="AE265" s="173"/>
      <c r="AF265" s="182">
        <v>1</v>
      </c>
      <c r="AG265" s="182">
        <v>2</v>
      </c>
      <c r="AH265" s="182">
        <v>2</v>
      </c>
      <c r="AI265" s="182">
        <v>2</v>
      </c>
      <c r="AJ265" s="182">
        <v>0</v>
      </c>
      <c r="AK265" s="182"/>
      <c r="AL265" s="182">
        <v>4</v>
      </c>
      <c r="AM265" s="182">
        <v>0</v>
      </c>
      <c r="AN265" s="182">
        <v>0</v>
      </c>
      <c r="AO265" s="182">
        <v>3</v>
      </c>
      <c r="AP265" s="182">
        <v>1</v>
      </c>
      <c r="AQ265" s="182">
        <v>0</v>
      </c>
      <c r="AR265" s="182"/>
      <c r="AS265" s="182"/>
      <c r="AT265" s="182">
        <v>0</v>
      </c>
      <c r="AU265" s="182"/>
      <c r="AV265" s="182">
        <v>1</v>
      </c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P265" s="186"/>
    </row>
    <row r="266" spans="1:68" s="186" customFormat="1" ht="11.25" customHeight="1">
      <c r="A266" s="491">
        <v>95</v>
      </c>
      <c r="B266" s="492" t="s">
        <v>500</v>
      </c>
      <c r="C266" s="492" t="s">
        <v>24</v>
      </c>
      <c r="D266" s="492">
        <v>712101</v>
      </c>
      <c r="E266" s="182" t="s">
        <v>604</v>
      </c>
      <c r="F266" s="233">
        <f t="shared" si="87"/>
        <v>0.8666666666666667</v>
      </c>
      <c r="G266" s="182">
        <f t="shared" si="88"/>
        <v>15</v>
      </c>
      <c r="H266" s="182">
        <f t="shared" si="89"/>
        <v>4</v>
      </c>
      <c r="I266" s="182">
        <f t="shared" si="90"/>
        <v>9</v>
      </c>
      <c r="J266" s="183">
        <f t="shared" si="91"/>
        <v>13</v>
      </c>
      <c r="K266" s="182">
        <f t="shared" si="92"/>
        <v>10</v>
      </c>
      <c r="L266" s="157"/>
      <c r="M266" s="157"/>
      <c r="N266" s="184">
        <v>0</v>
      </c>
      <c r="O266" s="184">
        <v>0</v>
      </c>
      <c r="P266" s="184">
        <v>1</v>
      </c>
      <c r="Q266" s="184">
        <v>0</v>
      </c>
      <c r="R266" s="184">
        <v>0</v>
      </c>
      <c r="S266" s="787">
        <v>0</v>
      </c>
      <c r="T266" s="197">
        <v>1</v>
      </c>
      <c r="U266" s="681">
        <v>0</v>
      </c>
      <c r="V266" s="184"/>
      <c r="W266" s="184">
        <v>0</v>
      </c>
      <c r="X266" s="184">
        <v>1</v>
      </c>
      <c r="Y266" s="184">
        <v>0</v>
      </c>
      <c r="Z266" s="184">
        <v>0</v>
      </c>
      <c r="AA266" s="184">
        <v>0</v>
      </c>
      <c r="AB266" s="184">
        <v>1</v>
      </c>
      <c r="AC266" s="184"/>
      <c r="AD266" s="184">
        <v>0</v>
      </c>
      <c r="AE266" s="173"/>
      <c r="AF266" s="182">
        <v>1</v>
      </c>
      <c r="AG266" s="182">
        <v>0</v>
      </c>
      <c r="AH266" s="182">
        <v>0</v>
      </c>
      <c r="AI266" s="182">
        <v>0</v>
      </c>
      <c r="AJ266" s="182">
        <v>1</v>
      </c>
      <c r="AK266" s="182">
        <v>1</v>
      </c>
      <c r="AL266" s="182">
        <v>0</v>
      </c>
      <c r="AM266" s="182">
        <v>0</v>
      </c>
      <c r="AN266" s="182"/>
      <c r="AO266" s="182">
        <v>0</v>
      </c>
      <c r="AP266" s="182">
        <v>1</v>
      </c>
      <c r="AQ266" s="182">
        <v>2</v>
      </c>
      <c r="AR266" s="182">
        <v>0</v>
      </c>
      <c r="AS266" s="182">
        <v>1</v>
      </c>
      <c r="AT266" s="182">
        <v>2</v>
      </c>
      <c r="AU266" s="182"/>
      <c r="AV266" s="182">
        <v>0</v>
      </c>
      <c r="AW266" s="86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>
        <v>10</v>
      </c>
      <c r="BL266" s="21"/>
      <c r="BM266" s="21"/>
      <c r="BN266" s="21"/>
      <c r="BO266" s="86"/>
      <c r="BP266" s="86"/>
    </row>
    <row r="267" spans="1:67" s="86" customFormat="1" ht="11.25" customHeight="1">
      <c r="A267" s="491">
        <v>66</v>
      </c>
      <c r="B267" s="492" t="s">
        <v>504</v>
      </c>
      <c r="C267" s="492" t="s">
        <v>52</v>
      </c>
      <c r="D267" s="492">
        <v>610808</v>
      </c>
      <c r="E267" s="182" t="s">
        <v>604</v>
      </c>
      <c r="F267" s="233">
        <f t="shared" si="87"/>
        <v>0.6153846153846154</v>
      </c>
      <c r="G267" s="182">
        <f t="shared" si="88"/>
        <v>13</v>
      </c>
      <c r="H267" s="182">
        <f t="shared" si="89"/>
        <v>5</v>
      </c>
      <c r="I267" s="182">
        <f t="shared" si="90"/>
        <v>3</v>
      </c>
      <c r="J267" s="183">
        <f t="shared" si="91"/>
        <v>8</v>
      </c>
      <c r="K267" s="182">
        <f t="shared" si="92"/>
        <v>0</v>
      </c>
      <c r="L267" s="157"/>
      <c r="M267" s="157"/>
      <c r="N267" s="184">
        <v>2</v>
      </c>
      <c r="O267" s="184">
        <v>2</v>
      </c>
      <c r="P267" s="184">
        <v>1</v>
      </c>
      <c r="Q267" s="184">
        <v>0</v>
      </c>
      <c r="R267" s="184">
        <v>0</v>
      </c>
      <c r="S267" s="787">
        <v>0</v>
      </c>
      <c r="T267" s="197"/>
      <c r="U267" s="681">
        <v>0</v>
      </c>
      <c r="V267" s="184">
        <v>0</v>
      </c>
      <c r="W267" s="184">
        <v>0</v>
      </c>
      <c r="X267" s="184">
        <v>0</v>
      </c>
      <c r="Y267" s="184">
        <v>0</v>
      </c>
      <c r="Z267" s="184">
        <v>0</v>
      </c>
      <c r="AA267" s="184">
        <v>0</v>
      </c>
      <c r="AB267" s="184"/>
      <c r="AC267" s="184"/>
      <c r="AD267" s="184"/>
      <c r="AE267" s="173"/>
      <c r="AF267" s="182">
        <v>0</v>
      </c>
      <c r="AG267" s="182">
        <v>0</v>
      </c>
      <c r="AH267" s="182">
        <v>0</v>
      </c>
      <c r="AI267" s="182">
        <v>0</v>
      </c>
      <c r="AJ267" s="182">
        <v>0</v>
      </c>
      <c r="AK267" s="182">
        <v>1</v>
      </c>
      <c r="AL267" s="182"/>
      <c r="AM267" s="182">
        <v>0</v>
      </c>
      <c r="AN267" s="182">
        <v>0</v>
      </c>
      <c r="AO267" s="182">
        <v>0</v>
      </c>
      <c r="AP267" s="182">
        <v>0</v>
      </c>
      <c r="AQ267" s="182">
        <v>2</v>
      </c>
      <c r="AR267" s="182">
        <v>0</v>
      </c>
      <c r="AS267" s="182">
        <v>0</v>
      </c>
      <c r="AT267" s="182"/>
      <c r="AU267" s="182"/>
      <c r="AV267" s="182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186"/>
    </row>
    <row r="268" spans="1:66" s="86" customFormat="1" ht="11.25" customHeight="1">
      <c r="A268" s="491">
        <v>93</v>
      </c>
      <c r="B268" s="492" t="s">
        <v>248</v>
      </c>
      <c r="C268" s="492" t="s">
        <v>249</v>
      </c>
      <c r="D268" s="492">
        <v>951704</v>
      </c>
      <c r="E268" s="182" t="s">
        <v>604</v>
      </c>
      <c r="F268" s="233">
        <f t="shared" si="87"/>
        <v>2</v>
      </c>
      <c r="G268" s="182">
        <f t="shared" si="88"/>
        <v>6</v>
      </c>
      <c r="H268" s="182">
        <f t="shared" si="89"/>
        <v>10</v>
      </c>
      <c r="I268" s="182">
        <f t="shared" si="90"/>
        <v>2</v>
      </c>
      <c r="J268" s="183">
        <f t="shared" si="91"/>
        <v>12</v>
      </c>
      <c r="K268" s="182">
        <f t="shared" si="92"/>
        <v>0</v>
      </c>
      <c r="L268" s="187"/>
      <c r="M268" s="187"/>
      <c r="N268" s="184"/>
      <c r="O268" s="184"/>
      <c r="P268" s="184"/>
      <c r="Q268" s="184"/>
      <c r="R268" s="184">
        <v>1</v>
      </c>
      <c r="S268" s="787">
        <v>3</v>
      </c>
      <c r="T268" s="197"/>
      <c r="U268" s="681">
        <v>1</v>
      </c>
      <c r="V268" s="184"/>
      <c r="W268" s="184"/>
      <c r="X268" s="184"/>
      <c r="Y268" s="184"/>
      <c r="Z268" s="184"/>
      <c r="AA268" s="184">
        <v>3</v>
      </c>
      <c r="AB268" s="184">
        <v>1</v>
      </c>
      <c r="AC268" s="184"/>
      <c r="AD268" s="184">
        <v>1</v>
      </c>
      <c r="AE268" s="173"/>
      <c r="AF268" s="182"/>
      <c r="AG268" s="182"/>
      <c r="AH268" s="182"/>
      <c r="AI268" s="182"/>
      <c r="AJ268" s="182">
        <v>0</v>
      </c>
      <c r="AK268" s="182">
        <v>1</v>
      </c>
      <c r="AL268" s="182"/>
      <c r="AM268" s="182">
        <v>0</v>
      </c>
      <c r="AN268" s="182"/>
      <c r="AO268" s="182"/>
      <c r="AP268" s="182"/>
      <c r="AQ268" s="182"/>
      <c r="AR268" s="182"/>
      <c r="AS268" s="182">
        <v>0</v>
      </c>
      <c r="AT268" s="182">
        <v>0</v>
      </c>
      <c r="AU268" s="182"/>
      <c r="AV268" s="182">
        <v>1</v>
      </c>
      <c r="AW268" s="186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</row>
    <row r="269" spans="1:66" s="86" customFormat="1" ht="11.25" customHeight="1">
      <c r="A269" s="491">
        <v>77</v>
      </c>
      <c r="B269" s="492" t="s">
        <v>47</v>
      </c>
      <c r="C269" s="492" t="s">
        <v>251</v>
      </c>
      <c r="D269" s="492">
        <v>832601</v>
      </c>
      <c r="E269" s="182" t="s">
        <v>604</v>
      </c>
      <c r="F269" s="233">
        <f t="shared" si="87"/>
        <v>1.4375</v>
      </c>
      <c r="G269" s="182">
        <f t="shared" si="88"/>
        <v>16</v>
      </c>
      <c r="H269" s="182">
        <f t="shared" si="89"/>
        <v>12</v>
      </c>
      <c r="I269" s="182">
        <f t="shared" si="90"/>
        <v>11</v>
      </c>
      <c r="J269" s="183">
        <f t="shared" si="91"/>
        <v>23</v>
      </c>
      <c r="K269" s="182">
        <f t="shared" si="92"/>
        <v>0</v>
      </c>
      <c r="L269" s="157"/>
      <c r="M269" s="157"/>
      <c r="N269" s="184">
        <v>0</v>
      </c>
      <c r="O269" s="184">
        <v>2</v>
      </c>
      <c r="P269" s="184">
        <v>0</v>
      </c>
      <c r="Q269" s="184">
        <v>2</v>
      </c>
      <c r="R269" s="184">
        <v>0</v>
      </c>
      <c r="S269" s="787">
        <v>1</v>
      </c>
      <c r="T269" s="197">
        <v>0</v>
      </c>
      <c r="U269" s="681">
        <v>0</v>
      </c>
      <c r="V269" s="184">
        <v>1</v>
      </c>
      <c r="W269" s="184">
        <v>0</v>
      </c>
      <c r="X269" s="184">
        <v>1</v>
      </c>
      <c r="Y269" s="184">
        <v>1</v>
      </c>
      <c r="Z269" s="184">
        <v>1</v>
      </c>
      <c r="AA269" s="184">
        <v>0</v>
      </c>
      <c r="AB269" s="184">
        <v>3</v>
      </c>
      <c r="AC269" s="184"/>
      <c r="AD269" s="184">
        <v>0</v>
      </c>
      <c r="AE269" s="173"/>
      <c r="AF269" s="182">
        <v>0</v>
      </c>
      <c r="AG269" s="182">
        <v>2</v>
      </c>
      <c r="AH269" s="182">
        <v>1</v>
      </c>
      <c r="AI269" s="182">
        <v>0</v>
      </c>
      <c r="AJ269" s="182">
        <v>3</v>
      </c>
      <c r="AK269" s="182">
        <v>2</v>
      </c>
      <c r="AL269" s="182">
        <v>1</v>
      </c>
      <c r="AM269" s="182">
        <v>0</v>
      </c>
      <c r="AN269" s="182">
        <v>0</v>
      </c>
      <c r="AO269" s="182">
        <v>0</v>
      </c>
      <c r="AP269" s="182">
        <v>0</v>
      </c>
      <c r="AQ269" s="182">
        <v>0</v>
      </c>
      <c r="AR269" s="182">
        <v>0</v>
      </c>
      <c r="AS269" s="182">
        <v>0</v>
      </c>
      <c r="AT269" s="182">
        <v>1</v>
      </c>
      <c r="AU269" s="182"/>
      <c r="AV269" s="182">
        <v>1</v>
      </c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</row>
    <row r="270" spans="1:66" s="86" customFormat="1" ht="11.25" customHeight="1">
      <c r="A270" s="491">
        <v>11</v>
      </c>
      <c r="B270" s="492" t="s">
        <v>184</v>
      </c>
      <c r="C270" s="492" t="s">
        <v>29</v>
      </c>
      <c r="D270" s="492">
        <v>952010</v>
      </c>
      <c r="E270" s="182" t="s">
        <v>604</v>
      </c>
      <c r="F270" s="233">
        <f t="shared" si="87"/>
        <v>1.3076923076923077</v>
      </c>
      <c r="G270" s="182">
        <f t="shared" si="88"/>
        <v>13</v>
      </c>
      <c r="H270" s="182">
        <f t="shared" si="89"/>
        <v>10</v>
      </c>
      <c r="I270" s="182">
        <f t="shared" si="90"/>
        <v>7</v>
      </c>
      <c r="J270" s="183">
        <f t="shared" si="91"/>
        <v>17</v>
      </c>
      <c r="K270" s="182">
        <f t="shared" si="92"/>
        <v>0</v>
      </c>
      <c r="L270" s="157"/>
      <c r="M270" s="157"/>
      <c r="N270" s="184">
        <v>1</v>
      </c>
      <c r="O270" s="184">
        <v>1</v>
      </c>
      <c r="P270" s="184">
        <v>2</v>
      </c>
      <c r="Q270" s="184">
        <v>2</v>
      </c>
      <c r="R270" s="184">
        <v>0</v>
      </c>
      <c r="S270" s="787">
        <v>1</v>
      </c>
      <c r="T270" s="197">
        <v>1</v>
      </c>
      <c r="U270" s="681">
        <v>0</v>
      </c>
      <c r="V270" s="184">
        <v>0</v>
      </c>
      <c r="W270" s="184"/>
      <c r="X270" s="184">
        <v>0</v>
      </c>
      <c r="Y270" s="184"/>
      <c r="Z270" s="184"/>
      <c r="AA270" s="184">
        <v>1</v>
      </c>
      <c r="AB270" s="184">
        <v>0</v>
      </c>
      <c r="AC270" s="184"/>
      <c r="AD270" s="184">
        <v>1</v>
      </c>
      <c r="AE270" s="173"/>
      <c r="AF270" s="182">
        <v>0</v>
      </c>
      <c r="AG270" s="182">
        <v>0</v>
      </c>
      <c r="AH270" s="182">
        <v>1</v>
      </c>
      <c r="AI270" s="182">
        <v>1</v>
      </c>
      <c r="AJ270" s="182">
        <v>0</v>
      </c>
      <c r="AK270" s="182">
        <v>1</v>
      </c>
      <c r="AL270" s="182">
        <v>2</v>
      </c>
      <c r="AM270" s="182">
        <v>0</v>
      </c>
      <c r="AN270" s="182">
        <v>1</v>
      </c>
      <c r="AO270" s="182"/>
      <c r="AP270" s="182">
        <v>1</v>
      </c>
      <c r="AQ270" s="182"/>
      <c r="AR270" s="182"/>
      <c r="AS270" s="182">
        <v>0</v>
      </c>
      <c r="AT270" s="182">
        <v>0</v>
      </c>
      <c r="AU270" s="182"/>
      <c r="AV270" s="182">
        <v>0</v>
      </c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</row>
    <row r="271" spans="1:66" s="86" customFormat="1" ht="11.25" customHeight="1">
      <c r="A271" s="491">
        <v>55</v>
      </c>
      <c r="B271" s="492" t="s">
        <v>505</v>
      </c>
      <c r="C271" s="492" t="s">
        <v>29</v>
      </c>
      <c r="D271" s="492">
        <v>712110</v>
      </c>
      <c r="E271" s="182" t="s">
        <v>604</v>
      </c>
      <c r="F271" s="233" t="e">
        <f t="shared" si="87"/>
        <v>#DIV/0!</v>
      </c>
      <c r="G271" s="182">
        <f t="shared" si="88"/>
        <v>0</v>
      </c>
      <c r="H271" s="182">
        <f t="shared" si="89"/>
        <v>0</v>
      </c>
      <c r="I271" s="182">
        <f t="shared" si="90"/>
        <v>0</v>
      </c>
      <c r="J271" s="183">
        <f t="shared" si="91"/>
        <v>0</v>
      </c>
      <c r="K271" s="182">
        <f t="shared" si="92"/>
        <v>0</v>
      </c>
      <c r="L271" s="157"/>
      <c r="M271" s="157"/>
      <c r="N271" s="184"/>
      <c r="O271" s="184"/>
      <c r="P271" s="184"/>
      <c r="Q271" s="184"/>
      <c r="R271" s="184"/>
      <c r="S271" s="787"/>
      <c r="T271" s="197"/>
      <c r="U271" s="681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73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</row>
    <row r="272" spans="1:66" s="86" customFormat="1" ht="11.25" customHeight="1">
      <c r="A272" s="491">
        <v>22</v>
      </c>
      <c r="B272" s="492" t="s">
        <v>583</v>
      </c>
      <c r="C272" s="492" t="s">
        <v>34</v>
      </c>
      <c r="D272" s="839">
        <v>853011</v>
      </c>
      <c r="E272" s="182" t="s">
        <v>604</v>
      </c>
      <c r="F272" s="233">
        <f t="shared" si="87"/>
        <v>1.6428571428571428</v>
      </c>
      <c r="G272" s="182">
        <f t="shared" si="88"/>
        <v>14</v>
      </c>
      <c r="H272" s="182">
        <f t="shared" si="89"/>
        <v>9</v>
      </c>
      <c r="I272" s="182">
        <f t="shared" si="90"/>
        <v>14</v>
      </c>
      <c r="J272" s="183">
        <f t="shared" si="91"/>
        <v>23</v>
      </c>
      <c r="K272" s="182">
        <f t="shared" si="92"/>
        <v>0</v>
      </c>
      <c r="L272" s="185"/>
      <c r="M272" s="185"/>
      <c r="N272" s="184">
        <v>1</v>
      </c>
      <c r="O272" s="184">
        <v>0</v>
      </c>
      <c r="P272" s="184">
        <v>1</v>
      </c>
      <c r="Q272" s="184">
        <v>2</v>
      </c>
      <c r="R272" s="184">
        <v>0</v>
      </c>
      <c r="S272" s="787">
        <v>2</v>
      </c>
      <c r="T272" s="197"/>
      <c r="U272" s="681">
        <v>0</v>
      </c>
      <c r="V272" s="184">
        <v>0</v>
      </c>
      <c r="W272" s="184">
        <v>0</v>
      </c>
      <c r="X272" s="184">
        <v>1</v>
      </c>
      <c r="Y272" s="184">
        <v>0</v>
      </c>
      <c r="Z272" s="184">
        <v>0</v>
      </c>
      <c r="AA272" s="184">
        <v>0</v>
      </c>
      <c r="AB272" s="184">
        <v>2</v>
      </c>
      <c r="AC272" s="184"/>
      <c r="AD272" s="184"/>
      <c r="AE272" s="173"/>
      <c r="AF272" s="182">
        <v>2</v>
      </c>
      <c r="AG272" s="182">
        <v>1</v>
      </c>
      <c r="AH272" s="182">
        <v>3</v>
      </c>
      <c r="AI272" s="182">
        <v>1</v>
      </c>
      <c r="AJ272" s="182">
        <v>1</v>
      </c>
      <c r="AK272" s="182">
        <v>0</v>
      </c>
      <c r="AL272" s="182"/>
      <c r="AM272" s="182">
        <v>0</v>
      </c>
      <c r="AN272" s="182">
        <v>1</v>
      </c>
      <c r="AO272" s="182">
        <v>0</v>
      </c>
      <c r="AP272" s="182">
        <v>0</v>
      </c>
      <c r="AQ272" s="182">
        <v>1</v>
      </c>
      <c r="AR272" s="182">
        <v>1</v>
      </c>
      <c r="AS272" s="182">
        <v>1</v>
      </c>
      <c r="AT272" s="182">
        <v>2</v>
      </c>
      <c r="AU272" s="182"/>
      <c r="AV272" s="182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</row>
    <row r="273" spans="1:66" s="86" customFormat="1" ht="11.25" customHeight="1">
      <c r="A273" s="460">
        <v>88</v>
      </c>
      <c r="B273" s="229" t="s">
        <v>631</v>
      </c>
      <c r="C273" s="473" t="s">
        <v>34</v>
      </c>
      <c r="D273" s="840">
        <v>850207</v>
      </c>
      <c r="E273" s="641" t="s">
        <v>604</v>
      </c>
      <c r="F273" s="233">
        <f t="shared" si="87"/>
        <v>2</v>
      </c>
      <c r="G273" s="182">
        <f t="shared" si="88"/>
        <v>8</v>
      </c>
      <c r="H273" s="182">
        <f t="shared" si="89"/>
        <v>8</v>
      </c>
      <c r="I273" s="182">
        <f t="shared" si="90"/>
        <v>8</v>
      </c>
      <c r="J273" s="183">
        <f t="shared" si="91"/>
        <v>16</v>
      </c>
      <c r="K273" s="182">
        <f t="shared" si="92"/>
        <v>0</v>
      </c>
      <c r="L273" s="185"/>
      <c r="M273" s="185"/>
      <c r="N273" s="184"/>
      <c r="O273" s="184">
        <v>0</v>
      </c>
      <c r="P273" s="184">
        <v>3</v>
      </c>
      <c r="Q273" s="184">
        <v>1</v>
      </c>
      <c r="R273" s="184"/>
      <c r="S273" s="787">
        <v>0</v>
      </c>
      <c r="T273" s="197">
        <v>1</v>
      </c>
      <c r="U273" s="681"/>
      <c r="V273" s="184">
        <v>2</v>
      </c>
      <c r="W273" s="184">
        <v>0</v>
      </c>
      <c r="X273" s="184"/>
      <c r="Y273" s="184"/>
      <c r="Z273" s="184">
        <v>1</v>
      </c>
      <c r="AA273" s="184"/>
      <c r="AB273" s="184"/>
      <c r="AC273" s="184"/>
      <c r="AD273" s="184"/>
      <c r="AE273" s="173"/>
      <c r="AF273" s="182"/>
      <c r="AG273" s="182">
        <v>1</v>
      </c>
      <c r="AH273" s="182">
        <v>4</v>
      </c>
      <c r="AI273" s="182">
        <v>1</v>
      </c>
      <c r="AJ273" s="182"/>
      <c r="AK273" s="182">
        <v>2</v>
      </c>
      <c r="AL273" s="182">
        <v>0</v>
      </c>
      <c r="AM273" s="182"/>
      <c r="AN273" s="182">
        <v>0</v>
      </c>
      <c r="AO273" s="182">
        <v>0</v>
      </c>
      <c r="AP273" s="182"/>
      <c r="AQ273" s="182"/>
      <c r="AR273" s="182">
        <v>0</v>
      </c>
      <c r="AS273" s="182"/>
      <c r="AT273" s="182"/>
      <c r="AU273" s="182"/>
      <c r="AV273" s="182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</row>
    <row r="274" spans="1:68" s="86" customFormat="1" ht="11.25" customHeight="1">
      <c r="A274" s="480"/>
      <c r="B274" s="96" t="s">
        <v>155</v>
      </c>
      <c r="C274" s="473" t="s">
        <v>156</v>
      </c>
      <c r="D274" s="38"/>
      <c r="E274" s="182" t="s">
        <v>760</v>
      </c>
      <c r="F274" s="233">
        <f t="shared" si="87"/>
        <v>0.8571428571428571</v>
      </c>
      <c r="G274" s="182">
        <f t="shared" si="88"/>
        <v>7</v>
      </c>
      <c r="H274" s="182">
        <f t="shared" si="89"/>
        <v>2</v>
      </c>
      <c r="I274" s="182">
        <f t="shared" si="90"/>
        <v>4</v>
      </c>
      <c r="J274" s="183">
        <f t="shared" si="91"/>
        <v>6</v>
      </c>
      <c r="K274" s="182">
        <f t="shared" si="92"/>
        <v>0</v>
      </c>
      <c r="L274" s="157"/>
      <c r="M274" s="157"/>
      <c r="N274" s="184"/>
      <c r="O274" s="184"/>
      <c r="P274" s="184"/>
      <c r="Q274" s="184"/>
      <c r="R274" s="184"/>
      <c r="S274" s="787"/>
      <c r="T274" s="197">
        <v>0</v>
      </c>
      <c r="U274" s="681"/>
      <c r="V274" s="184">
        <v>0</v>
      </c>
      <c r="W274" s="184">
        <v>0</v>
      </c>
      <c r="X274" s="184">
        <v>1</v>
      </c>
      <c r="Y274" s="184">
        <v>1</v>
      </c>
      <c r="Z274" s="184">
        <v>0</v>
      </c>
      <c r="AA274" s="184"/>
      <c r="AB274" s="184"/>
      <c r="AC274" s="184"/>
      <c r="AD274" s="184">
        <v>0</v>
      </c>
      <c r="AE274" s="189"/>
      <c r="AF274" s="182"/>
      <c r="AG274" s="182"/>
      <c r="AH274" s="182"/>
      <c r="AI274" s="182"/>
      <c r="AJ274" s="182"/>
      <c r="AK274" s="182"/>
      <c r="AL274" s="182">
        <v>2</v>
      </c>
      <c r="AM274" s="182"/>
      <c r="AN274" s="182">
        <v>0</v>
      </c>
      <c r="AO274" s="182">
        <v>1</v>
      </c>
      <c r="AP274" s="182">
        <v>1</v>
      </c>
      <c r="AQ274" s="182">
        <v>0</v>
      </c>
      <c r="AR274" s="182">
        <v>0</v>
      </c>
      <c r="AS274" s="182"/>
      <c r="AT274" s="182"/>
      <c r="AU274" s="182"/>
      <c r="AV274" s="182">
        <v>0</v>
      </c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186"/>
      <c r="BP274" s="186"/>
    </row>
    <row r="275" spans="1:66" s="191" customFormat="1" ht="11.25" customHeight="1">
      <c r="A275" s="460"/>
      <c r="B275" s="229" t="s">
        <v>157</v>
      </c>
      <c r="C275" s="473" t="s">
        <v>34</v>
      </c>
      <c r="D275" s="38"/>
      <c r="E275" s="182" t="s">
        <v>761</v>
      </c>
      <c r="F275" s="233">
        <f t="shared" si="87"/>
        <v>7</v>
      </c>
      <c r="G275" s="182">
        <f t="shared" si="88"/>
        <v>1</v>
      </c>
      <c r="H275" s="182">
        <f t="shared" si="89"/>
        <v>4</v>
      </c>
      <c r="I275" s="182">
        <f t="shared" si="90"/>
        <v>3</v>
      </c>
      <c r="J275" s="183">
        <f t="shared" si="91"/>
        <v>7</v>
      </c>
      <c r="K275" s="182">
        <f t="shared" si="92"/>
        <v>0</v>
      </c>
      <c r="L275" s="187"/>
      <c r="M275" s="187"/>
      <c r="N275" s="184"/>
      <c r="O275" s="184"/>
      <c r="P275" s="184"/>
      <c r="Q275" s="184"/>
      <c r="R275" s="184"/>
      <c r="S275" s="787"/>
      <c r="T275" s="197">
        <v>4</v>
      </c>
      <c r="U275" s="681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73"/>
      <c r="AF275" s="182"/>
      <c r="AG275" s="182"/>
      <c r="AH275" s="182"/>
      <c r="AI275" s="182"/>
      <c r="AJ275" s="182"/>
      <c r="AK275" s="182"/>
      <c r="AL275" s="182">
        <v>3</v>
      </c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6"/>
      <c r="AX275" s="188"/>
      <c r="AY275" s="188"/>
      <c r="AZ275" s="188"/>
      <c r="BA275" s="188"/>
      <c r="BB275" s="188"/>
      <c r="BC275" s="188"/>
      <c r="BD275" s="188"/>
      <c r="BE275" s="188"/>
      <c r="BF275" s="188"/>
      <c r="BG275" s="188"/>
      <c r="BH275" s="188"/>
      <c r="BI275" s="188"/>
      <c r="BJ275" s="188"/>
      <c r="BK275" s="188"/>
      <c r="BL275" s="188"/>
      <c r="BM275" s="188"/>
      <c r="BN275" s="188"/>
    </row>
    <row r="276" spans="1:68" s="191" customFormat="1" ht="11.25" customHeight="1">
      <c r="A276" s="460"/>
      <c r="B276" s="443" t="s">
        <v>486</v>
      </c>
      <c r="C276" s="443" t="s">
        <v>617</v>
      </c>
      <c r="D276" s="38"/>
      <c r="E276" s="182"/>
      <c r="F276" s="233">
        <f t="shared" si="87"/>
        <v>4</v>
      </c>
      <c r="G276" s="182">
        <f t="shared" si="88"/>
        <v>2</v>
      </c>
      <c r="H276" s="182">
        <f t="shared" si="89"/>
        <v>8</v>
      </c>
      <c r="I276" s="182">
        <f t="shared" si="90"/>
        <v>0</v>
      </c>
      <c r="J276" s="183">
        <f t="shared" si="91"/>
        <v>8</v>
      </c>
      <c r="K276" s="182">
        <f t="shared" si="92"/>
        <v>0</v>
      </c>
      <c r="L276" s="173"/>
      <c r="M276" s="173"/>
      <c r="N276" s="184"/>
      <c r="O276" s="184"/>
      <c r="P276" s="184"/>
      <c r="Q276" s="184"/>
      <c r="R276" s="184"/>
      <c r="S276" s="787"/>
      <c r="T276" s="197"/>
      <c r="U276" s="681"/>
      <c r="V276" s="184"/>
      <c r="W276" s="184"/>
      <c r="X276" s="184"/>
      <c r="Y276" s="184"/>
      <c r="Z276" s="184"/>
      <c r="AA276" s="184"/>
      <c r="AB276" s="184">
        <v>4</v>
      </c>
      <c r="AC276" s="184"/>
      <c r="AD276" s="184">
        <v>4</v>
      </c>
      <c r="AE276" s="173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X276" s="182"/>
      <c r="AY276" s="182"/>
      <c r="AZ276" s="182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2"/>
      <c r="BM276" s="182"/>
      <c r="BN276" s="182"/>
      <c r="BP276" s="86"/>
    </row>
    <row r="277" spans="1:67" s="86" customFormat="1" ht="11.25" customHeight="1">
      <c r="A277" s="460"/>
      <c r="B277" s="443" t="s">
        <v>835</v>
      </c>
      <c r="C277" s="443" t="s">
        <v>33</v>
      </c>
      <c r="D277" s="22"/>
      <c r="E277" s="182" t="s">
        <v>608</v>
      </c>
      <c r="F277" s="233">
        <f>J277/G277</f>
        <v>15</v>
      </c>
      <c r="G277" s="182">
        <f>COUNT(N277:AD277)</f>
        <v>2</v>
      </c>
      <c r="H277" s="182">
        <f>SUM(N277:AD277)</f>
        <v>30</v>
      </c>
      <c r="I277" s="182">
        <f>SUM(AF277:AV277)</f>
        <v>0</v>
      </c>
      <c r="J277" s="183">
        <f>SUM(H277:I277)</f>
        <v>30</v>
      </c>
      <c r="K277" s="182">
        <f>SUM(AX277:BN277)</f>
        <v>0</v>
      </c>
      <c r="L277" s="173"/>
      <c r="M277" s="173"/>
      <c r="N277" s="184"/>
      <c r="O277" s="184"/>
      <c r="P277" s="184"/>
      <c r="Q277" s="184"/>
      <c r="R277" s="184"/>
      <c r="S277" s="787"/>
      <c r="T277" s="197"/>
      <c r="U277" s="681"/>
      <c r="V277" s="184"/>
      <c r="W277" s="184">
        <v>21</v>
      </c>
      <c r="X277" s="184"/>
      <c r="Y277" s="184"/>
      <c r="Z277" s="184">
        <v>9</v>
      </c>
      <c r="AA277" s="184"/>
      <c r="AB277" s="184"/>
      <c r="AC277" s="184"/>
      <c r="AD277" s="184"/>
      <c r="AE277" s="173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/>
      <c r="AR277" s="182"/>
      <c r="AS277" s="182"/>
      <c r="AT277" s="182"/>
      <c r="AU277" s="182"/>
      <c r="AV277" s="182"/>
      <c r="AW277" s="191"/>
      <c r="AX277" s="182"/>
      <c r="AY277" s="182"/>
      <c r="AZ277" s="182"/>
      <c r="BA277" s="182"/>
      <c r="BB277" s="182"/>
      <c r="BC277" s="182"/>
      <c r="BD277" s="182"/>
      <c r="BE277" s="182"/>
      <c r="BF277" s="182"/>
      <c r="BG277" s="182"/>
      <c r="BH277" s="182"/>
      <c r="BI277" s="182"/>
      <c r="BJ277" s="182"/>
      <c r="BK277" s="182"/>
      <c r="BL277" s="182"/>
      <c r="BM277" s="182"/>
      <c r="BN277" s="182"/>
      <c r="BO277" s="191"/>
    </row>
    <row r="278" spans="1:67" s="86" customFormat="1" ht="11.25" customHeight="1">
      <c r="A278" s="482"/>
      <c r="B278" s="440" t="s">
        <v>673</v>
      </c>
      <c r="C278" s="440" t="s">
        <v>26</v>
      </c>
      <c r="D278" s="217"/>
      <c r="E278" s="182" t="s">
        <v>608</v>
      </c>
      <c r="F278" s="233">
        <f t="shared" si="87"/>
        <v>6.8</v>
      </c>
      <c r="G278" s="182">
        <f t="shared" si="88"/>
        <v>5</v>
      </c>
      <c r="H278" s="182">
        <f t="shared" si="89"/>
        <v>34</v>
      </c>
      <c r="I278" s="182">
        <f t="shared" si="90"/>
        <v>0</v>
      </c>
      <c r="J278" s="183">
        <f>SUM(H278:I278)</f>
        <v>34</v>
      </c>
      <c r="K278" s="182">
        <f>SUM(AX278:BN278)</f>
        <v>0</v>
      </c>
      <c r="L278" s="173"/>
      <c r="M278" s="173"/>
      <c r="N278" s="184"/>
      <c r="O278" s="184">
        <v>6</v>
      </c>
      <c r="P278" s="184">
        <v>8</v>
      </c>
      <c r="Q278" s="184"/>
      <c r="R278" s="184"/>
      <c r="S278" s="787"/>
      <c r="T278" s="197"/>
      <c r="U278" s="681"/>
      <c r="V278" s="184"/>
      <c r="W278" s="184"/>
      <c r="X278" s="184">
        <v>3</v>
      </c>
      <c r="Y278" s="184">
        <v>9</v>
      </c>
      <c r="Z278" s="184"/>
      <c r="AA278" s="184">
        <v>8</v>
      </c>
      <c r="AB278" s="184"/>
      <c r="AC278" s="184"/>
      <c r="AD278" s="184"/>
      <c r="AE278" s="173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2"/>
      <c r="AT278" s="182"/>
      <c r="AU278" s="182"/>
      <c r="AV278" s="182"/>
      <c r="AW278" s="191"/>
      <c r="AX278" s="182"/>
      <c r="AY278" s="182"/>
      <c r="AZ278" s="182"/>
      <c r="BA278" s="182"/>
      <c r="BB278" s="182"/>
      <c r="BC278" s="182"/>
      <c r="BD278" s="182"/>
      <c r="BE278" s="182"/>
      <c r="BF278" s="182"/>
      <c r="BG278" s="182"/>
      <c r="BH278" s="182"/>
      <c r="BI278" s="182"/>
      <c r="BJ278" s="182"/>
      <c r="BK278" s="182"/>
      <c r="BL278" s="182"/>
      <c r="BM278" s="182"/>
      <c r="BN278" s="182"/>
      <c r="BO278" s="191"/>
    </row>
    <row r="279" spans="1:67" ht="12.75">
      <c r="A279" s="482"/>
      <c r="B279" s="483" t="s">
        <v>607</v>
      </c>
      <c r="C279" s="483" t="s">
        <v>150</v>
      </c>
      <c r="D279" s="484"/>
      <c r="E279" s="194" t="s">
        <v>608</v>
      </c>
      <c r="F279" s="233">
        <f>J279/G279</f>
        <v>6.714285714285714</v>
      </c>
      <c r="G279" s="182">
        <f>COUNT(N279:AD279)</f>
        <v>7</v>
      </c>
      <c r="H279" s="182">
        <f>SUM(N279:AD279)</f>
        <v>47</v>
      </c>
      <c r="I279" s="182">
        <f>SUM(AF279:AV279)</f>
        <v>2</v>
      </c>
      <c r="J279" s="183">
        <f>SUM(H279:I279)-2</f>
        <v>47</v>
      </c>
      <c r="K279" s="182">
        <f>SUM(AX279:BN279)</f>
        <v>0</v>
      </c>
      <c r="L279" s="173"/>
      <c r="M279" s="173"/>
      <c r="N279" s="184">
        <v>3</v>
      </c>
      <c r="O279" s="184"/>
      <c r="P279" s="184"/>
      <c r="Q279" s="184">
        <v>12</v>
      </c>
      <c r="R279" s="184">
        <v>4</v>
      </c>
      <c r="S279" s="787">
        <v>6</v>
      </c>
      <c r="T279" s="197">
        <v>4</v>
      </c>
      <c r="U279" s="681">
        <v>7</v>
      </c>
      <c r="V279" s="184">
        <v>11</v>
      </c>
      <c r="W279" s="184"/>
      <c r="X279" s="184"/>
      <c r="Y279" s="184"/>
      <c r="Z279" s="184"/>
      <c r="AA279" s="184"/>
      <c r="AB279" s="184"/>
      <c r="AC279" s="184"/>
      <c r="AD279" s="184"/>
      <c r="AE279" s="173"/>
      <c r="AF279" s="182"/>
      <c r="AG279" s="182"/>
      <c r="AH279" s="182"/>
      <c r="AI279" s="182"/>
      <c r="AJ279" s="182"/>
      <c r="AK279" s="182"/>
      <c r="AL279" s="182">
        <v>2</v>
      </c>
      <c r="AM279" s="182"/>
      <c r="AN279" s="182"/>
      <c r="AO279" s="182"/>
      <c r="AP279" s="182"/>
      <c r="AQ279" s="182"/>
      <c r="AR279" s="182"/>
      <c r="AS279" s="182"/>
      <c r="AT279" s="182"/>
      <c r="AU279" s="182"/>
      <c r="AV279" s="182"/>
      <c r="AW279" s="191"/>
      <c r="AX279" s="182" t="s">
        <v>609</v>
      </c>
      <c r="AY279" s="182"/>
      <c r="AZ279" s="182"/>
      <c r="BA279" s="182"/>
      <c r="BB279" s="182"/>
      <c r="BC279" s="182"/>
      <c r="BD279" s="182"/>
      <c r="BE279" s="182"/>
      <c r="BF279" s="182"/>
      <c r="BG279" s="182"/>
      <c r="BH279" s="182"/>
      <c r="BI279" s="182"/>
      <c r="BJ279" s="182"/>
      <c r="BK279" s="182"/>
      <c r="BL279" s="182"/>
      <c r="BM279" s="182"/>
      <c r="BN279" s="182"/>
      <c r="BO279" s="191"/>
    </row>
    <row r="280" spans="1:67" s="455" customFormat="1" ht="11.25" customHeight="1">
      <c r="A280" s="488" t="s">
        <v>709</v>
      </c>
      <c r="B280" s="175" t="s">
        <v>64</v>
      </c>
      <c r="C280" s="175" t="s">
        <v>65</v>
      </c>
      <c r="D280" s="176" t="s">
        <v>444</v>
      </c>
      <c r="E280" s="177" t="s">
        <v>445</v>
      </c>
      <c r="F280" s="232" t="s">
        <v>485</v>
      </c>
      <c r="G280" s="177" t="s">
        <v>446</v>
      </c>
      <c r="H280" s="177" t="s">
        <v>447</v>
      </c>
      <c r="I280" s="177" t="s">
        <v>448</v>
      </c>
      <c r="J280" s="177" t="s">
        <v>449</v>
      </c>
      <c r="K280" s="177" t="s">
        <v>450</v>
      </c>
      <c r="L280" s="178"/>
      <c r="M280" s="178"/>
      <c r="N280" s="177">
        <v>1</v>
      </c>
      <c r="O280" s="177">
        <v>2</v>
      </c>
      <c r="P280" s="177">
        <v>3</v>
      </c>
      <c r="Q280" s="177">
        <v>4</v>
      </c>
      <c r="R280" s="177">
        <v>5</v>
      </c>
      <c r="S280" s="786">
        <v>6</v>
      </c>
      <c r="T280" s="791">
        <v>7</v>
      </c>
      <c r="U280" s="680">
        <v>8</v>
      </c>
      <c r="V280" s="177">
        <v>9</v>
      </c>
      <c r="W280" s="179">
        <v>10</v>
      </c>
      <c r="X280" s="179">
        <v>11</v>
      </c>
      <c r="Y280" s="179">
        <v>12</v>
      </c>
      <c r="Z280" s="179">
        <v>13</v>
      </c>
      <c r="AA280" s="179">
        <v>14</v>
      </c>
      <c r="AB280" s="179">
        <v>15</v>
      </c>
      <c r="AC280" s="179">
        <v>16</v>
      </c>
      <c r="AD280" s="179">
        <v>17</v>
      </c>
      <c r="AE280" s="157"/>
      <c r="AF280" s="177">
        <v>1</v>
      </c>
      <c r="AG280" s="177">
        <v>2</v>
      </c>
      <c r="AH280" s="177">
        <v>3</v>
      </c>
      <c r="AI280" s="177">
        <v>4</v>
      </c>
      <c r="AJ280" s="177">
        <v>5</v>
      </c>
      <c r="AK280" s="177">
        <v>6</v>
      </c>
      <c r="AL280" s="177">
        <v>7</v>
      </c>
      <c r="AM280" s="177">
        <v>8</v>
      </c>
      <c r="AN280" s="177">
        <v>9</v>
      </c>
      <c r="AO280" s="179">
        <v>10</v>
      </c>
      <c r="AP280" s="179">
        <v>11</v>
      </c>
      <c r="AQ280" s="179">
        <v>12</v>
      </c>
      <c r="AR280" s="179">
        <v>13</v>
      </c>
      <c r="AS280" s="179">
        <v>14</v>
      </c>
      <c r="AT280" s="179">
        <v>15</v>
      </c>
      <c r="AU280" s="179">
        <v>16</v>
      </c>
      <c r="AV280" s="179">
        <v>17</v>
      </c>
      <c r="AW280" s="86"/>
      <c r="AX280" s="177">
        <v>1</v>
      </c>
      <c r="AY280" s="177">
        <v>2</v>
      </c>
      <c r="AZ280" s="177">
        <v>3</v>
      </c>
      <c r="BA280" s="177">
        <v>4</v>
      </c>
      <c r="BB280" s="177">
        <v>5</v>
      </c>
      <c r="BC280" s="177">
        <v>6</v>
      </c>
      <c r="BD280" s="177">
        <v>7</v>
      </c>
      <c r="BE280" s="177">
        <v>8</v>
      </c>
      <c r="BF280" s="177">
        <v>9</v>
      </c>
      <c r="BG280" s="177">
        <v>10</v>
      </c>
      <c r="BH280" s="177">
        <v>11</v>
      </c>
      <c r="BI280" s="177">
        <v>12</v>
      </c>
      <c r="BJ280" s="177">
        <v>13</v>
      </c>
      <c r="BK280" s="177">
        <v>14</v>
      </c>
      <c r="BL280" s="177">
        <v>15</v>
      </c>
      <c r="BM280" s="177">
        <v>16</v>
      </c>
      <c r="BN280" s="177">
        <v>17</v>
      </c>
      <c r="BO280" s="86"/>
    </row>
    <row r="281" spans="1:66" s="86" customFormat="1" ht="11.25" customHeight="1">
      <c r="A281" s="586">
        <v>63</v>
      </c>
      <c r="B281" s="587" t="s">
        <v>393</v>
      </c>
      <c r="C281" s="588" t="s">
        <v>31</v>
      </c>
      <c r="D281" s="589">
        <v>631112</v>
      </c>
      <c r="E281" s="182" t="s">
        <v>387</v>
      </c>
      <c r="F281" s="233">
        <f aca="true" t="shared" si="93" ref="F281:F302">J281/G281</f>
        <v>0.4</v>
      </c>
      <c r="G281" s="182">
        <f aca="true" t="shared" si="94" ref="G281:G302">COUNT(N281:AD281)</f>
        <v>10</v>
      </c>
      <c r="H281" s="182">
        <f aca="true" t="shared" si="95" ref="H281:H302">SUM(N281:AD281)</f>
        <v>1</v>
      </c>
      <c r="I281" s="182">
        <f aca="true" t="shared" si="96" ref="I281:I302">SUM(AF281:AV281)</f>
        <v>3</v>
      </c>
      <c r="J281" s="183">
        <f aca="true" t="shared" si="97" ref="J281:J297">SUM(H281:I281)</f>
        <v>4</v>
      </c>
      <c r="K281" s="182">
        <f aca="true" t="shared" si="98" ref="K281:K297">SUM(AX281:BN281)</f>
        <v>0</v>
      </c>
      <c r="L281" s="157"/>
      <c r="M281" s="157"/>
      <c r="N281" s="184">
        <v>1</v>
      </c>
      <c r="O281" s="184"/>
      <c r="P281" s="184">
        <v>0</v>
      </c>
      <c r="Q281" s="184">
        <v>0</v>
      </c>
      <c r="R281" s="184">
        <v>0</v>
      </c>
      <c r="S281" s="787"/>
      <c r="T281" s="197"/>
      <c r="U281" s="681">
        <v>0</v>
      </c>
      <c r="V281" s="184">
        <v>0</v>
      </c>
      <c r="W281" s="184"/>
      <c r="X281" s="184"/>
      <c r="Y281" s="184">
        <v>0</v>
      </c>
      <c r="Z281" s="184">
        <v>0</v>
      </c>
      <c r="AA281" s="184">
        <v>0</v>
      </c>
      <c r="AB281" s="184">
        <v>0</v>
      </c>
      <c r="AC281" s="184"/>
      <c r="AD281" s="184"/>
      <c r="AE281" s="173"/>
      <c r="AF281" s="182">
        <v>1</v>
      </c>
      <c r="AG281" s="182"/>
      <c r="AH281" s="182">
        <v>0</v>
      </c>
      <c r="AI281" s="182">
        <v>0</v>
      </c>
      <c r="AJ281" s="182">
        <v>0</v>
      </c>
      <c r="AK281" s="182"/>
      <c r="AL281" s="182"/>
      <c r="AM281" s="182">
        <v>0</v>
      </c>
      <c r="AN281" s="182">
        <v>0</v>
      </c>
      <c r="AO281" s="182"/>
      <c r="AP281" s="182"/>
      <c r="AQ281" s="182">
        <v>1</v>
      </c>
      <c r="AR281" s="182">
        <v>0</v>
      </c>
      <c r="AS281" s="182">
        <v>0</v>
      </c>
      <c r="AT281" s="182">
        <v>1</v>
      </c>
      <c r="AU281" s="182"/>
      <c r="AV281" s="182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</row>
    <row r="282" spans="1:68" s="86" customFormat="1" ht="11.25" customHeight="1">
      <c r="A282" s="586">
        <v>88</v>
      </c>
      <c r="B282" s="587" t="s">
        <v>393</v>
      </c>
      <c r="C282" s="588" t="s">
        <v>26</v>
      </c>
      <c r="D282" s="589">
        <v>880713</v>
      </c>
      <c r="E282" s="182" t="s">
        <v>387</v>
      </c>
      <c r="F282" s="233">
        <f t="shared" si="93"/>
        <v>1.6666666666666667</v>
      </c>
      <c r="G282" s="182">
        <f t="shared" si="94"/>
        <v>15</v>
      </c>
      <c r="H282" s="182">
        <f t="shared" si="95"/>
        <v>7</v>
      </c>
      <c r="I282" s="182">
        <f t="shared" si="96"/>
        <v>18</v>
      </c>
      <c r="J282" s="183">
        <f t="shared" si="97"/>
        <v>25</v>
      </c>
      <c r="K282" s="182">
        <f t="shared" si="98"/>
        <v>0</v>
      </c>
      <c r="L282" s="185"/>
      <c r="M282" s="185"/>
      <c r="N282" s="184">
        <v>3</v>
      </c>
      <c r="O282" s="184">
        <v>0</v>
      </c>
      <c r="P282" s="184">
        <v>1</v>
      </c>
      <c r="Q282" s="184">
        <v>0</v>
      </c>
      <c r="R282" s="184">
        <v>1</v>
      </c>
      <c r="S282" s="787">
        <v>1</v>
      </c>
      <c r="T282" s="197">
        <v>0</v>
      </c>
      <c r="U282" s="681">
        <v>0</v>
      </c>
      <c r="V282" s="184">
        <v>0</v>
      </c>
      <c r="W282" s="184">
        <v>1</v>
      </c>
      <c r="X282" s="184">
        <v>0</v>
      </c>
      <c r="Y282" s="184">
        <v>0</v>
      </c>
      <c r="Z282" s="184">
        <v>0</v>
      </c>
      <c r="AA282" s="184">
        <v>0</v>
      </c>
      <c r="AB282" s="184"/>
      <c r="AC282" s="184">
        <v>0</v>
      </c>
      <c r="AD282" s="184"/>
      <c r="AE282" s="173"/>
      <c r="AF282" s="182">
        <v>1</v>
      </c>
      <c r="AG282" s="182">
        <v>2</v>
      </c>
      <c r="AH282" s="182">
        <v>0</v>
      </c>
      <c r="AI282" s="182">
        <v>2</v>
      </c>
      <c r="AJ282" s="182">
        <v>1</v>
      </c>
      <c r="AK282" s="182">
        <v>2</v>
      </c>
      <c r="AL282" s="182">
        <v>2</v>
      </c>
      <c r="AM282" s="182">
        <v>0</v>
      </c>
      <c r="AN282" s="182">
        <v>2</v>
      </c>
      <c r="AO282" s="182">
        <v>0</v>
      </c>
      <c r="AP282" s="182">
        <v>0</v>
      </c>
      <c r="AQ282" s="182">
        <v>2</v>
      </c>
      <c r="AR282" s="182">
        <v>0</v>
      </c>
      <c r="AS282" s="182">
        <v>3</v>
      </c>
      <c r="AT282" s="182"/>
      <c r="AU282" s="182">
        <v>1</v>
      </c>
      <c r="AV282" s="182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P282" s="186"/>
    </row>
    <row r="283" spans="1:68" s="186" customFormat="1" ht="11.25" customHeight="1">
      <c r="A283" s="586">
        <v>33</v>
      </c>
      <c r="B283" s="587" t="s">
        <v>596</v>
      </c>
      <c r="C283" s="588" t="s">
        <v>24</v>
      </c>
      <c r="D283" s="589">
        <v>840222</v>
      </c>
      <c r="E283" s="182" t="s">
        <v>387</v>
      </c>
      <c r="F283" s="233" t="e">
        <f t="shared" si="93"/>
        <v>#DIV/0!</v>
      </c>
      <c r="G283" s="182">
        <f t="shared" si="94"/>
        <v>0</v>
      </c>
      <c r="H283" s="182">
        <f t="shared" si="95"/>
        <v>0</v>
      </c>
      <c r="I283" s="182">
        <f t="shared" si="96"/>
        <v>0</v>
      </c>
      <c r="J283" s="183">
        <f t="shared" si="97"/>
        <v>0</v>
      </c>
      <c r="K283" s="182">
        <f t="shared" si="98"/>
        <v>0</v>
      </c>
      <c r="L283" s="157"/>
      <c r="M283" s="157"/>
      <c r="N283" s="184"/>
      <c r="O283" s="184"/>
      <c r="P283" s="184"/>
      <c r="Q283" s="184"/>
      <c r="R283" s="184"/>
      <c r="S283" s="787"/>
      <c r="T283" s="197"/>
      <c r="U283" s="681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73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182"/>
      <c r="AT283" s="182"/>
      <c r="AU283" s="182"/>
      <c r="AV283" s="182"/>
      <c r="AW283" s="86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86"/>
      <c r="BP283" s="86"/>
    </row>
    <row r="284" spans="1:67" s="86" customFormat="1" ht="11.25" customHeight="1">
      <c r="A284" s="586">
        <v>66</v>
      </c>
      <c r="B284" s="587" t="s">
        <v>286</v>
      </c>
      <c r="C284" s="588" t="s">
        <v>52</v>
      </c>
      <c r="D284" s="589">
        <v>640911</v>
      </c>
      <c r="E284" s="182" t="s">
        <v>387</v>
      </c>
      <c r="F284" s="233">
        <f t="shared" si="93"/>
        <v>0.5</v>
      </c>
      <c r="G284" s="182">
        <f t="shared" si="94"/>
        <v>14</v>
      </c>
      <c r="H284" s="182">
        <f t="shared" si="95"/>
        <v>2</v>
      </c>
      <c r="I284" s="182">
        <f t="shared" si="96"/>
        <v>5</v>
      </c>
      <c r="J284" s="183">
        <f t="shared" si="97"/>
        <v>7</v>
      </c>
      <c r="K284" s="182">
        <f t="shared" si="98"/>
        <v>0</v>
      </c>
      <c r="L284" s="157"/>
      <c r="M284" s="157"/>
      <c r="N284" s="184">
        <v>0</v>
      </c>
      <c r="O284" s="184">
        <v>0</v>
      </c>
      <c r="P284" s="184">
        <v>0</v>
      </c>
      <c r="Q284" s="184">
        <v>0</v>
      </c>
      <c r="R284" s="184">
        <v>0</v>
      </c>
      <c r="S284" s="787">
        <v>0</v>
      </c>
      <c r="T284" s="197">
        <v>2</v>
      </c>
      <c r="U284" s="681">
        <v>0</v>
      </c>
      <c r="V284" s="184">
        <v>0</v>
      </c>
      <c r="W284" s="184">
        <v>0</v>
      </c>
      <c r="X284" s="184"/>
      <c r="Y284" s="184">
        <v>0</v>
      </c>
      <c r="Z284" s="184"/>
      <c r="AA284" s="184">
        <v>0</v>
      </c>
      <c r="AB284" s="184">
        <v>0</v>
      </c>
      <c r="AC284" s="184"/>
      <c r="AD284" s="184">
        <v>0</v>
      </c>
      <c r="AE284" s="173"/>
      <c r="AF284" s="182">
        <v>0</v>
      </c>
      <c r="AG284" s="182">
        <v>0</v>
      </c>
      <c r="AH284" s="182">
        <v>0</v>
      </c>
      <c r="AI284" s="182">
        <v>1</v>
      </c>
      <c r="AJ284" s="182">
        <v>2</v>
      </c>
      <c r="AK284" s="182">
        <v>0</v>
      </c>
      <c r="AL284" s="182">
        <v>0</v>
      </c>
      <c r="AM284" s="182">
        <v>1</v>
      </c>
      <c r="AN284" s="182">
        <v>0</v>
      </c>
      <c r="AO284" s="182">
        <v>0</v>
      </c>
      <c r="AP284" s="182"/>
      <c r="AQ284" s="182">
        <v>0</v>
      </c>
      <c r="AR284" s="182"/>
      <c r="AS284" s="182">
        <v>0</v>
      </c>
      <c r="AT284" s="182">
        <v>1</v>
      </c>
      <c r="AU284" s="182"/>
      <c r="AV284" s="182">
        <v>0</v>
      </c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186"/>
    </row>
    <row r="285" spans="1:66" s="86" customFormat="1" ht="11.25" customHeight="1">
      <c r="A285" s="586">
        <v>68</v>
      </c>
      <c r="B285" s="587" t="s">
        <v>597</v>
      </c>
      <c r="C285" s="588" t="s">
        <v>239</v>
      </c>
      <c r="D285" s="589">
        <v>800708</v>
      </c>
      <c r="E285" s="182" t="s">
        <v>387</v>
      </c>
      <c r="F285" s="233">
        <f t="shared" si="93"/>
        <v>2.5</v>
      </c>
      <c r="G285" s="182">
        <f t="shared" si="94"/>
        <v>16</v>
      </c>
      <c r="H285" s="182">
        <f t="shared" si="95"/>
        <v>25</v>
      </c>
      <c r="I285" s="182">
        <f t="shared" si="96"/>
        <v>15</v>
      </c>
      <c r="J285" s="183">
        <f t="shared" si="97"/>
        <v>40</v>
      </c>
      <c r="K285" s="182">
        <f t="shared" si="98"/>
        <v>0</v>
      </c>
      <c r="L285" s="187"/>
      <c r="M285" s="187"/>
      <c r="N285" s="184">
        <v>1</v>
      </c>
      <c r="O285" s="184">
        <v>1</v>
      </c>
      <c r="P285" s="184">
        <v>2</v>
      </c>
      <c r="Q285" s="184">
        <v>2</v>
      </c>
      <c r="R285" s="184">
        <v>1</v>
      </c>
      <c r="S285" s="787">
        <v>3</v>
      </c>
      <c r="T285" s="197">
        <v>2</v>
      </c>
      <c r="U285" s="681">
        <v>0</v>
      </c>
      <c r="V285" s="184">
        <v>2</v>
      </c>
      <c r="W285" s="184">
        <v>0</v>
      </c>
      <c r="X285" s="184">
        <v>1</v>
      </c>
      <c r="Y285" s="184">
        <v>1</v>
      </c>
      <c r="Z285" s="184">
        <v>0</v>
      </c>
      <c r="AA285" s="184">
        <v>5</v>
      </c>
      <c r="AB285" s="184">
        <v>1</v>
      </c>
      <c r="AC285" s="184">
        <v>3</v>
      </c>
      <c r="AD285" s="184"/>
      <c r="AE285" s="173"/>
      <c r="AF285" s="182">
        <v>3</v>
      </c>
      <c r="AG285" s="182">
        <v>1</v>
      </c>
      <c r="AH285" s="182">
        <v>1</v>
      </c>
      <c r="AI285" s="182">
        <v>2</v>
      </c>
      <c r="AJ285" s="182">
        <v>0</v>
      </c>
      <c r="AK285" s="182">
        <v>0</v>
      </c>
      <c r="AL285" s="182">
        <v>1</v>
      </c>
      <c r="AM285" s="182">
        <v>0</v>
      </c>
      <c r="AN285" s="182">
        <v>0</v>
      </c>
      <c r="AO285" s="182">
        <v>2</v>
      </c>
      <c r="AP285" s="182">
        <v>0</v>
      </c>
      <c r="AQ285" s="182">
        <v>1</v>
      </c>
      <c r="AR285" s="182">
        <v>0</v>
      </c>
      <c r="AS285" s="182">
        <v>2</v>
      </c>
      <c r="AT285" s="182">
        <v>1</v>
      </c>
      <c r="AU285" s="182">
        <v>1</v>
      </c>
      <c r="AV285" s="182"/>
      <c r="AW285" s="186"/>
      <c r="AX285" s="188"/>
      <c r="AY285" s="188"/>
      <c r="AZ285" s="188"/>
      <c r="BA285" s="188"/>
      <c r="BB285" s="188"/>
      <c r="BC285" s="188"/>
      <c r="BD285" s="188"/>
      <c r="BE285" s="188"/>
      <c r="BF285" s="188"/>
      <c r="BG285" s="188"/>
      <c r="BH285" s="188"/>
      <c r="BI285" s="188"/>
      <c r="BJ285" s="188"/>
      <c r="BK285" s="188"/>
      <c r="BL285" s="188"/>
      <c r="BM285" s="188"/>
      <c r="BN285" s="188"/>
    </row>
    <row r="286" spans="1:66" s="86" customFormat="1" ht="11.25" customHeight="1">
      <c r="A286" s="586">
        <v>44</v>
      </c>
      <c r="B286" s="587" t="s">
        <v>394</v>
      </c>
      <c r="C286" s="588" t="s">
        <v>50</v>
      </c>
      <c r="D286" s="589">
        <v>820404</v>
      </c>
      <c r="E286" s="182" t="s">
        <v>387</v>
      </c>
      <c r="F286" s="233" t="e">
        <f t="shared" si="93"/>
        <v>#DIV/0!</v>
      </c>
      <c r="G286" s="182">
        <f t="shared" si="94"/>
        <v>0</v>
      </c>
      <c r="H286" s="182">
        <f t="shared" si="95"/>
        <v>0</v>
      </c>
      <c r="I286" s="182">
        <f t="shared" si="96"/>
        <v>0</v>
      </c>
      <c r="J286" s="183">
        <f t="shared" si="97"/>
        <v>0</v>
      </c>
      <c r="K286" s="182">
        <f t="shared" si="98"/>
        <v>0</v>
      </c>
      <c r="L286" s="157"/>
      <c r="M286" s="157"/>
      <c r="N286" s="184"/>
      <c r="O286" s="184"/>
      <c r="P286" s="184"/>
      <c r="Q286" s="184"/>
      <c r="R286" s="184"/>
      <c r="S286" s="787"/>
      <c r="T286" s="197"/>
      <c r="U286" s="681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73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2"/>
      <c r="AT286" s="182"/>
      <c r="AU286" s="182"/>
      <c r="AV286" s="182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</row>
    <row r="287" spans="1:66" s="86" customFormat="1" ht="11.25" customHeight="1">
      <c r="A287" s="586">
        <v>91</v>
      </c>
      <c r="B287" s="587" t="s">
        <v>397</v>
      </c>
      <c r="C287" s="588" t="s">
        <v>398</v>
      </c>
      <c r="D287" s="589">
        <v>711028</v>
      </c>
      <c r="E287" s="182" t="s">
        <v>387</v>
      </c>
      <c r="F287" s="233">
        <f t="shared" si="93"/>
        <v>1</v>
      </c>
      <c r="G287" s="182">
        <f t="shared" si="94"/>
        <v>15</v>
      </c>
      <c r="H287" s="182">
        <f t="shared" si="95"/>
        <v>5</v>
      </c>
      <c r="I287" s="182">
        <f t="shared" si="96"/>
        <v>10</v>
      </c>
      <c r="J287" s="183">
        <f t="shared" si="97"/>
        <v>15</v>
      </c>
      <c r="K287" s="182">
        <f t="shared" si="98"/>
        <v>0</v>
      </c>
      <c r="L287" s="157"/>
      <c r="M287" s="157"/>
      <c r="N287" s="184">
        <v>0</v>
      </c>
      <c r="O287" s="184">
        <v>0</v>
      </c>
      <c r="P287" s="184">
        <v>0</v>
      </c>
      <c r="Q287" s="184"/>
      <c r="R287" s="184">
        <v>1</v>
      </c>
      <c r="S287" s="787">
        <v>0</v>
      </c>
      <c r="T287" s="197">
        <v>0</v>
      </c>
      <c r="U287" s="681">
        <v>0</v>
      </c>
      <c r="V287" s="184">
        <v>0</v>
      </c>
      <c r="W287" s="184">
        <v>0</v>
      </c>
      <c r="X287" s="184">
        <v>1</v>
      </c>
      <c r="Y287" s="184">
        <v>0</v>
      </c>
      <c r="Z287" s="184">
        <v>0</v>
      </c>
      <c r="AA287" s="184">
        <v>1</v>
      </c>
      <c r="AB287" s="184">
        <v>1</v>
      </c>
      <c r="AC287" s="184">
        <v>1</v>
      </c>
      <c r="AD287" s="184"/>
      <c r="AE287" s="173"/>
      <c r="AF287" s="182">
        <v>1</v>
      </c>
      <c r="AG287" s="182">
        <v>0</v>
      </c>
      <c r="AH287" s="182">
        <v>0</v>
      </c>
      <c r="AI287" s="182"/>
      <c r="AJ287" s="182">
        <v>0</v>
      </c>
      <c r="AK287" s="182">
        <v>2</v>
      </c>
      <c r="AL287" s="182">
        <v>1</v>
      </c>
      <c r="AM287" s="182">
        <v>2</v>
      </c>
      <c r="AN287" s="182">
        <v>1</v>
      </c>
      <c r="AO287" s="182">
        <v>0</v>
      </c>
      <c r="AP287" s="182">
        <v>0</v>
      </c>
      <c r="AQ287" s="182">
        <v>1</v>
      </c>
      <c r="AR287" s="182">
        <v>0</v>
      </c>
      <c r="AS287" s="182">
        <v>2</v>
      </c>
      <c r="AT287" s="182">
        <v>0</v>
      </c>
      <c r="AU287" s="182">
        <v>0</v>
      </c>
      <c r="AV287" s="182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</row>
    <row r="288" spans="1:66" s="86" customFormat="1" ht="11.25" customHeight="1">
      <c r="A288" s="586">
        <v>19</v>
      </c>
      <c r="B288" s="587" t="s">
        <v>395</v>
      </c>
      <c r="C288" s="588" t="s">
        <v>150</v>
      </c>
      <c r="D288" s="589">
        <v>860223</v>
      </c>
      <c r="E288" s="182" t="s">
        <v>387</v>
      </c>
      <c r="F288" s="233">
        <f t="shared" si="93"/>
        <v>1.75</v>
      </c>
      <c r="G288" s="182">
        <f t="shared" si="94"/>
        <v>16</v>
      </c>
      <c r="H288" s="182">
        <f t="shared" si="95"/>
        <v>21</v>
      </c>
      <c r="I288" s="182">
        <f t="shared" si="96"/>
        <v>7</v>
      </c>
      <c r="J288" s="183">
        <f t="shared" si="97"/>
        <v>28</v>
      </c>
      <c r="K288" s="182">
        <f t="shared" si="98"/>
        <v>0</v>
      </c>
      <c r="L288" s="157"/>
      <c r="M288" s="157"/>
      <c r="N288" s="184">
        <v>3</v>
      </c>
      <c r="O288" s="184">
        <v>2</v>
      </c>
      <c r="P288" s="184">
        <v>0</v>
      </c>
      <c r="Q288" s="184">
        <v>1</v>
      </c>
      <c r="R288" s="184">
        <v>1</v>
      </c>
      <c r="S288" s="787">
        <v>1</v>
      </c>
      <c r="T288" s="197">
        <v>1</v>
      </c>
      <c r="U288" s="681">
        <v>3</v>
      </c>
      <c r="V288" s="184">
        <v>1</v>
      </c>
      <c r="W288" s="184">
        <v>1</v>
      </c>
      <c r="X288" s="184">
        <v>0</v>
      </c>
      <c r="Y288" s="184"/>
      <c r="Z288" s="184">
        <v>0</v>
      </c>
      <c r="AA288" s="184">
        <v>3</v>
      </c>
      <c r="AB288" s="184">
        <v>2</v>
      </c>
      <c r="AC288" s="184">
        <v>1</v>
      </c>
      <c r="AD288" s="184">
        <v>1</v>
      </c>
      <c r="AE288" s="173"/>
      <c r="AF288" s="182">
        <v>0</v>
      </c>
      <c r="AG288" s="182">
        <v>0</v>
      </c>
      <c r="AH288" s="182">
        <v>1</v>
      </c>
      <c r="AI288" s="182">
        <v>1</v>
      </c>
      <c r="AJ288" s="182">
        <v>0</v>
      </c>
      <c r="AK288" s="182">
        <v>0</v>
      </c>
      <c r="AL288" s="182">
        <v>0</v>
      </c>
      <c r="AM288" s="182">
        <v>0</v>
      </c>
      <c r="AN288" s="182">
        <v>0</v>
      </c>
      <c r="AO288" s="182">
        <v>0</v>
      </c>
      <c r="AP288" s="182">
        <v>1</v>
      </c>
      <c r="AQ288" s="182"/>
      <c r="AR288" s="182">
        <v>0</v>
      </c>
      <c r="AS288" s="182">
        <v>1</v>
      </c>
      <c r="AT288" s="182">
        <v>0</v>
      </c>
      <c r="AU288" s="182">
        <v>2</v>
      </c>
      <c r="AV288" s="182">
        <v>1</v>
      </c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</row>
    <row r="289" spans="1:66" s="86" customFormat="1" ht="11.25" customHeight="1">
      <c r="A289" s="586">
        <v>77</v>
      </c>
      <c r="B289" s="587" t="s">
        <v>388</v>
      </c>
      <c r="C289" s="588" t="s">
        <v>109</v>
      </c>
      <c r="D289" s="589">
        <v>770109</v>
      </c>
      <c r="E289" s="182" t="s">
        <v>387</v>
      </c>
      <c r="F289" s="233">
        <f t="shared" si="93"/>
        <v>2.4705882352941178</v>
      </c>
      <c r="G289" s="182">
        <f t="shared" si="94"/>
        <v>17</v>
      </c>
      <c r="H289" s="182">
        <f t="shared" si="95"/>
        <v>26</v>
      </c>
      <c r="I289" s="182">
        <f t="shared" si="96"/>
        <v>16</v>
      </c>
      <c r="J289" s="183">
        <f t="shared" si="97"/>
        <v>42</v>
      </c>
      <c r="K289" s="182">
        <f t="shared" si="98"/>
        <v>0</v>
      </c>
      <c r="L289" s="185"/>
      <c r="M289" s="185"/>
      <c r="N289" s="184">
        <v>0</v>
      </c>
      <c r="O289" s="184">
        <v>2</v>
      </c>
      <c r="P289" s="184">
        <v>2</v>
      </c>
      <c r="Q289" s="184">
        <v>4</v>
      </c>
      <c r="R289" s="184">
        <v>0</v>
      </c>
      <c r="S289" s="787">
        <v>0</v>
      </c>
      <c r="T289" s="197">
        <v>1</v>
      </c>
      <c r="U289" s="681">
        <v>0</v>
      </c>
      <c r="V289" s="184">
        <v>0</v>
      </c>
      <c r="W289" s="184">
        <v>1</v>
      </c>
      <c r="X289" s="184">
        <v>0</v>
      </c>
      <c r="Y289" s="184">
        <v>3</v>
      </c>
      <c r="Z289" s="184">
        <v>0</v>
      </c>
      <c r="AA289" s="184">
        <v>4</v>
      </c>
      <c r="AB289" s="184">
        <v>3</v>
      </c>
      <c r="AC289" s="184">
        <v>2</v>
      </c>
      <c r="AD289" s="184">
        <v>4</v>
      </c>
      <c r="AE289" s="173"/>
      <c r="AF289" s="182">
        <v>0</v>
      </c>
      <c r="AG289" s="182">
        <v>1</v>
      </c>
      <c r="AH289" s="182">
        <v>2</v>
      </c>
      <c r="AI289" s="182">
        <v>1</v>
      </c>
      <c r="AJ289" s="182">
        <v>1</v>
      </c>
      <c r="AK289" s="182">
        <v>0</v>
      </c>
      <c r="AL289" s="182">
        <v>3</v>
      </c>
      <c r="AM289" s="182">
        <v>0</v>
      </c>
      <c r="AN289" s="182">
        <v>1</v>
      </c>
      <c r="AO289" s="182">
        <v>0</v>
      </c>
      <c r="AP289" s="182">
        <v>2</v>
      </c>
      <c r="AQ289" s="182">
        <v>0</v>
      </c>
      <c r="AR289" s="182">
        <v>0</v>
      </c>
      <c r="AS289" s="182">
        <v>2</v>
      </c>
      <c r="AT289" s="182">
        <v>1</v>
      </c>
      <c r="AU289" s="182">
        <v>2</v>
      </c>
      <c r="AV289" s="182">
        <v>0</v>
      </c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</row>
    <row r="290" spans="1:66" s="86" customFormat="1" ht="11.25" customHeight="1">
      <c r="A290" s="586">
        <v>7</v>
      </c>
      <c r="B290" s="587" t="s">
        <v>396</v>
      </c>
      <c r="C290" s="588" t="s">
        <v>183</v>
      </c>
      <c r="D290" s="589">
        <v>821007</v>
      </c>
      <c r="E290" s="182" t="s">
        <v>387</v>
      </c>
      <c r="F290" s="233">
        <f t="shared" si="93"/>
        <v>1.5714285714285714</v>
      </c>
      <c r="G290" s="182">
        <f t="shared" si="94"/>
        <v>14</v>
      </c>
      <c r="H290" s="182">
        <f t="shared" si="95"/>
        <v>14</v>
      </c>
      <c r="I290" s="182">
        <f t="shared" si="96"/>
        <v>8</v>
      </c>
      <c r="J290" s="183">
        <f t="shared" si="97"/>
        <v>22</v>
      </c>
      <c r="K290" s="182">
        <f t="shared" si="98"/>
        <v>0</v>
      </c>
      <c r="L290" s="185"/>
      <c r="M290" s="185"/>
      <c r="N290" s="184">
        <v>1</v>
      </c>
      <c r="O290" s="184">
        <v>0</v>
      </c>
      <c r="P290" s="184">
        <v>1</v>
      </c>
      <c r="Q290" s="184">
        <v>1</v>
      </c>
      <c r="R290" s="184">
        <v>1</v>
      </c>
      <c r="S290" s="787">
        <v>1</v>
      </c>
      <c r="T290" s="197">
        <v>1</v>
      </c>
      <c r="U290" s="681"/>
      <c r="V290" s="184">
        <v>3</v>
      </c>
      <c r="W290" s="184">
        <v>0</v>
      </c>
      <c r="X290" s="184"/>
      <c r="Y290" s="184">
        <v>0</v>
      </c>
      <c r="Z290" s="184">
        <v>0</v>
      </c>
      <c r="AA290" s="184">
        <v>3</v>
      </c>
      <c r="AB290" s="184">
        <v>0</v>
      </c>
      <c r="AC290" s="184"/>
      <c r="AD290" s="184">
        <v>2</v>
      </c>
      <c r="AE290" s="173"/>
      <c r="AF290" s="182">
        <v>1</v>
      </c>
      <c r="AG290" s="182">
        <v>2</v>
      </c>
      <c r="AH290" s="182">
        <v>0</v>
      </c>
      <c r="AI290" s="182">
        <v>0</v>
      </c>
      <c r="AJ290" s="182">
        <v>2</v>
      </c>
      <c r="AK290" s="182">
        <v>0</v>
      </c>
      <c r="AL290" s="182">
        <v>0</v>
      </c>
      <c r="AM290" s="182"/>
      <c r="AN290" s="182">
        <v>0</v>
      </c>
      <c r="AO290" s="182">
        <v>0</v>
      </c>
      <c r="AP290" s="182"/>
      <c r="AQ290" s="182">
        <v>0</v>
      </c>
      <c r="AR290" s="182">
        <v>0</v>
      </c>
      <c r="AS290" s="182">
        <v>1</v>
      </c>
      <c r="AT290" s="182">
        <v>1</v>
      </c>
      <c r="AU290" s="182"/>
      <c r="AV290" s="182">
        <v>1</v>
      </c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</row>
    <row r="291" spans="1:66" s="86" customFormat="1" ht="11.25" customHeight="1">
      <c r="A291" s="36"/>
      <c r="B291" s="229" t="s">
        <v>705</v>
      </c>
      <c r="C291" s="473" t="s">
        <v>34</v>
      </c>
      <c r="D291" s="38" t="s">
        <v>706</v>
      </c>
      <c r="E291" s="641" t="s">
        <v>387</v>
      </c>
      <c r="F291" s="233">
        <f t="shared" si="93"/>
        <v>0.42857142857142855</v>
      </c>
      <c r="G291" s="182">
        <f t="shared" si="94"/>
        <v>7</v>
      </c>
      <c r="H291" s="182">
        <f t="shared" si="95"/>
        <v>2</v>
      </c>
      <c r="I291" s="182">
        <f t="shared" si="96"/>
        <v>1</v>
      </c>
      <c r="J291" s="183">
        <f t="shared" si="97"/>
        <v>3</v>
      </c>
      <c r="K291" s="182">
        <f t="shared" si="98"/>
        <v>0</v>
      </c>
      <c r="L291" s="185"/>
      <c r="M291" s="185"/>
      <c r="N291" s="184"/>
      <c r="O291" s="184">
        <v>1</v>
      </c>
      <c r="P291" s="184"/>
      <c r="Q291" s="184"/>
      <c r="R291" s="184"/>
      <c r="S291" s="787"/>
      <c r="T291" s="197">
        <v>1</v>
      </c>
      <c r="U291" s="681">
        <v>0</v>
      </c>
      <c r="V291" s="184"/>
      <c r="W291" s="184"/>
      <c r="X291" s="184">
        <v>0</v>
      </c>
      <c r="Y291" s="184"/>
      <c r="Z291" s="184">
        <v>0</v>
      </c>
      <c r="AA291" s="184"/>
      <c r="AB291" s="184">
        <v>0</v>
      </c>
      <c r="AC291" s="184"/>
      <c r="AD291" s="184">
        <v>0</v>
      </c>
      <c r="AE291" s="173"/>
      <c r="AF291" s="182"/>
      <c r="AG291" s="182">
        <v>0</v>
      </c>
      <c r="AH291" s="182"/>
      <c r="AI291" s="182"/>
      <c r="AJ291" s="182"/>
      <c r="AK291" s="182"/>
      <c r="AL291" s="182">
        <v>1</v>
      </c>
      <c r="AM291" s="182">
        <v>0</v>
      </c>
      <c r="AN291" s="182"/>
      <c r="AO291" s="182"/>
      <c r="AP291" s="182">
        <v>0</v>
      </c>
      <c r="AQ291" s="182"/>
      <c r="AR291" s="182">
        <v>0</v>
      </c>
      <c r="AS291" s="182"/>
      <c r="AT291" s="182">
        <v>0</v>
      </c>
      <c r="AU291" s="182"/>
      <c r="AV291" s="182">
        <v>0</v>
      </c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</row>
    <row r="292" spans="1:68" s="86" customFormat="1" ht="11.25" customHeight="1">
      <c r="A292" s="40"/>
      <c r="B292" s="96" t="s">
        <v>729</v>
      </c>
      <c r="C292" s="473" t="s">
        <v>34</v>
      </c>
      <c r="D292" s="38" t="s">
        <v>730</v>
      </c>
      <c r="E292" s="641" t="s">
        <v>387</v>
      </c>
      <c r="F292" s="233">
        <f t="shared" si="93"/>
        <v>0</v>
      </c>
      <c r="G292" s="182">
        <f t="shared" si="94"/>
        <v>2</v>
      </c>
      <c r="H292" s="182">
        <f t="shared" si="95"/>
        <v>0</v>
      </c>
      <c r="I292" s="182">
        <f t="shared" si="96"/>
        <v>0</v>
      </c>
      <c r="J292" s="183">
        <f t="shared" si="97"/>
        <v>0</v>
      </c>
      <c r="K292" s="182">
        <f t="shared" si="98"/>
        <v>0</v>
      </c>
      <c r="L292" s="157"/>
      <c r="M292" s="157"/>
      <c r="N292" s="184"/>
      <c r="O292" s="184"/>
      <c r="P292" s="184"/>
      <c r="Q292" s="184"/>
      <c r="R292" s="184"/>
      <c r="S292" s="787">
        <v>0</v>
      </c>
      <c r="T292" s="197"/>
      <c r="U292" s="681"/>
      <c r="V292" s="184"/>
      <c r="W292" s="184">
        <v>0</v>
      </c>
      <c r="X292" s="184"/>
      <c r="Y292" s="184"/>
      <c r="Z292" s="184"/>
      <c r="AA292" s="184"/>
      <c r="AB292" s="184"/>
      <c r="AC292" s="184"/>
      <c r="AD292" s="184"/>
      <c r="AE292" s="189"/>
      <c r="AF292" s="182"/>
      <c r="AG292" s="182"/>
      <c r="AH292" s="182"/>
      <c r="AI292" s="182"/>
      <c r="AJ292" s="182"/>
      <c r="AK292" s="182">
        <v>0</v>
      </c>
      <c r="AL292" s="182"/>
      <c r="AM292" s="182"/>
      <c r="AN292" s="182"/>
      <c r="AO292" s="182">
        <v>0</v>
      </c>
      <c r="AP292" s="182"/>
      <c r="AQ292" s="182"/>
      <c r="AR292" s="182"/>
      <c r="AS292" s="182"/>
      <c r="AT292" s="182"/>
      <c r="AU292" s="182"/>
      <c r="AV292" s="182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186"/>
      <c r="BP292" s="186"/>
    </row>
    <row r="293" spans="1:66" s="191" customFormat="1" ht="11.25" customHeight="1">
      <c r="A293" s="36"/>
      <c r="B293" s="229" t="s">
        <v>841</v>
      </c>
      <c r="C293" s="473" t="s">
        <v>25</v>
      </c>
      <c r="D293" s="38"/>
      <c r="E293" s="641" t="s">
        <v>387</v>
      </c>
      <c r="F293" s="233">
        <f t="shared" si="93"/>
        <v>1.6666666666666667</v>
      </c>
      <c r="G293" s="182">
        <f t="shared" si="94"/>
        <v>3</v>
      </c>
      <c r="H293" s="182">
        <f t="shared" si="95"/>
        <v>3</v>
      </c>
      <c r="I293" s="182">
        <f t="shared" si="96"/>
        <v>2</v>
      </c>
      <c r="J293" s="183">
        <f t="shared" si="97"/>
        <v>5</v>
      </c>
      <c r="K293" s="182">
        <f t="shared" si="98"/>
        <v>0</v>
      </c>
      <c r="L293" s="187"/>
      <c r="M293" s="187"/>
      <c r="N293" s="184"/>
      <c r="O293" s="184"/>
      <c r="P293" s="184"/>
      <c r="Q293" s="184"/>
      <c r="R293" s="184"/>
      <c r="S293" s="787"/>
      <c r="T293" s="197"/>
      <c r="U293" s="681"/>
      <c r="V293" s="184"/>
      <c r="W293" s="184"/>
      <c r="X293" s="184">
        <v>1</v>
      </c>
      <c r="Y293" s="184"/>
      <c r="Z293" s="184"/>
      <c r="AA293" s="184"/>
      <c r="AB293" s="184"/>
      <c r="AC293" s="184">
        <v>0</v>
      </c>
      <c r="AD293" s="184">
        <v>2</v>
      </c>
      <c r="AE293" s="173"/>
      <c r="AF293" s="182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>
        <v>0</v>
      </c>
      <c r="AQ293" s="182"/>
      <c r="AR293" s="182"/>
      <c r="AS293" s="182"/>
      <c r="AT293" s="182"/>
      <c r="AU293" s="182">
        <v>0</v>
      </c>
      <c r="AV293" s="182">
        <v>2</v>
      </c>
      <c r="AW293" s="186"/>
      <c r="AX293" s="188"/>
      <c r="AY293" s="188"/>
      <c r="AZ293" s="188"/>
      <c r="BA293" s="188"/>
      <c r="BB293" s="188"/>
      <c r="BC293" s="188"/>
      <c r="BD293" s="188"/>
      <c r="BE293" s="188"/>
      <c r="BF293" s="188"/>
      <c r="BG293" s="188"/>
      <c r="BH293" s="188"/>
      <c r="BI293" s="188"/>
      <c r="BJ293" s="188"/>
      <c r="BK293" s="188"/>
      <c r="BL293" s="188"/>
      <c r="BM293" s="188"/>
      <c r="BN293" s="188"/>
    </row>
    <row r="294" spans="1:66" s="191" customFormat="1" ht="11.25" customHeight="1">
      <c r="A294" s="36"/>
      <c r="B294" s="229" t="s">
        <v>241</v>
      </c>
      <c r="C294" s="473" t="s">
        <v>246</v>
      </c>
      <c r="D294" s="38"/>
      <c r="E294" s="641" t="s">
        <v>842</v>
      </c>
      <c r="F294" s="233">
        <f>J294/G294</f>
        <v>2</v>
      </c>
      <c r="G294" s="182">
        <f>COUNT(N294:AD294)</f>
        <v>1</v>
      </c>
      <c r="H294" s="182">
        <f>SUM(N294:AD294)</f>
        <v>2</v>
      </c>
      <c r="I294" s="182">
        <f>SUM(AF294:AV294)</f>
        <v>0</v>
      </c>
      <c r="J294" s="183">
        <f>SUM(H294:I294)</f>
        <v>2</v>
      </c>
      <c r="K294" s="182">
        <f>SUM(AX294:BN294)</f>
        <v>0</v>
      </c>
      <c r="L294" s="187"/>
      <c r="M294" s="187"/>
      <c r="N294" s="184"/>
      <c r="O294" s="184"/>
      <c r="P294" s="184"/>
      <c r="Q294" s="184"/>
      <c r="R294" s="184"/>
      <c r="S294" s="787"/>
      <c r="T294" s="197"/>
      <c r="U294" s="681"/>
      <c r="V294" s="184"/>
      <c r="W294" s="184"/>
      <c r="X294" s="184"/>
      <c r="Y294" s="184"/>
      <c r="Z294" s="184"/>
      <c r="AA294" s="184"/>
      <c r="AB294" s="184"/>
      <c r="AC294" s="184">
        <v>2</v>
      </c>
      <c r="AD294" s="184"/>
      <c r="AE294" s="173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>
        <v>0</v>
      </c>
      <c r="AV294" s="182"/>
      <c r="AW294" s="186"/>
      <c r="AX294" s="188"/>
      <c r="AY294" s="188"/>
      <c r="AZ294" s="188"/>
      <c r="BA294" s="188"/>
      <c r="BB294" s="188"/>
      <c r="BC294" s="188"/>
      <c r="BD294" s="188"/>
      <c r="BE294" s="188"/>
      <c r="BF294" s="188"/>
      <c r="BG294" s="188"/>
      <c r="BH294" s="188"/>
      <c r="BI294" s="188"/>
      <c r="BJ294" s="188"/>
      <c r="BK294" s="188"/>
      <c r="BL294" s="188"/>
      <c r="BM294" s="188"/>
      <c r="BN294" s="188"/>
    </row>
    <row r="295" spans="1:66" s="191" customFormat="1" ht="11.25" customHeight="1">
      <c r="A295" s="36"/>
      <c r="B295" s="229" t="s">
        <v>902</v>
      </c>
      <c r="C295" s="473" t="s">
        <v>50</v>
      </c>
      <c r="D295" s="38"/>
      <c r="E295" s="641" t="s">
        <v>903</v>
      </c>
      <c r="F295" s="233">
        <f>J295/G295</f>
        <v>6</v>
      </c>
      <c r="G295" s="182">
        <f>COUNT(N295:AD295)</f>
        <v>1</v>
      </c>
      <c r="H295" s="182">
        <f>SUM(N295:AD295)</f>
        <v>2</v>
      </c>
      <c r="I295" s="182">
        <f>SUM(AF295:AV295)</f>
        <v>4</v>
      </c>
      <c r="J295" s="183">
        <f>SUM(H295:I295)</f>
        <v>6</v>
      </c>
      <c r="K295" s="182">
        <f>SUM(AX295:BN295)</f>
        <v>0</v>
      </c>
      <c r="L295" s="187"/>
      <c r="M295" s="187"/>
      <c r="N295" s="184"/>
      <c r="O295" s="184"/>
      <c r="P295" s="184"/>
      <c r="Q295" s="184"/>
      <c r="R295" s="184"/>
      <c r="S295" s="787"/>
      <c r="T295" s="197"/>
      <c r="U295" s="681"/>
      <c r="V295" s="184"/>
      <c r="W295" s="184"/>
      <c r="X295" s="184"/>
      <c r="Y295" s="184"/>
      <c r="Z295" s="184"/>
      <c r="AA295" s="184"/>
      <c r="AB295" s="184"/>
      <c r="AC295" s="184"/>
      <c r="AD295" s="184">
        <v>2</v>
      </c>
      <c r="AE295" s="173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>
        <v>4</v>
      </c>
      <c r="AW295" s="186"/>
      <c r="AX295" s="188"/>
      <c r="AY295" s="188"/>
      <c r="AZ295" s="188"/>
      <c r="BA295" s="188"/>
      <c r="BB295" s="188"/>
      <c r="BC295" s="188"/>
      <c r="BD295" s="188"/>
      <c r="BE295" s="188"/>
      <c r="BF295" s="188"/>
      <c r="BG295" s="188"/>
      <c r="BH295" s="188"/>
      <c r="BI295" s="188"/>
      <c r="BJ295" s="188"/>
      <c r="BK295" s="188"/>
      <c r="BL295" s="188"/>
      <c r="BM295" s="188"/>
      <c r="BN295" s="188"/>
    </row>
    <row r="296" spans="1:66" s="191" customFormat="1" ht="11.25" customHeight="1">
      <c r="A296" s="36"/>
      <c r="B296" s="229" t="s">
        <v>354</v>
      </c>
      <c r="C296" s="473" t="s">
        <v>251</v>
      </c>
      <c r="D296" s="38"/>
      <c r="E296" s="641" t="s">
        <v>842</v>
      </c>
      <c r="F296" s="233">
        <f>J296/G296</f>
        <v>4</v>
      </c>
      <c r="G296" s="182">
        <f>COUNT(N296:AD296)</f>
        <v>1</v>
      </c>
      <c r="H296" s="182">
        <f>SUM(N296:AD296)</f>
        <v>2</v>
      </c>
      <c r="I296" s="182">
        <f>SUM(AF296:AV296)</f>
        <v>2</v>
      </c>
      <c r="J296" s="183">
        <f>SUM(H296:I296)</f>
        <v>4</v>
      </c>
      <c r="K296" s="182">
        <f>SUM(AX296:BN296)</f>
        <v>0</v>
      </c>
      <c r="L296" s="187"/>
      <c r="M296" s="187"/>
      <c r="N296" s="184"/>
      <c r="O296" s="184"/>
      <c r="P296" s="184"/>
      <c r="Q296" s="184"/>
      <c r="R296" s="184"/>
      <c r="S296" s="787"/>
      <c r="T296" s="197"/>
      <c r="U296" s="681"/>
      <c r="V296" s="184"/>
      <c r="W296" s="184"/>
      <c r="X296" s="184"/>
      <c r="Y296" s="184"/>
      <c r="Z296" s="184"/>
      <c r="AA296" s="184"/>
      <c r="AB296" s="184"/>
      <c r="AC296" s="184"/>
      <c r="AD296" s="184">
        <v>2</v>
      </c>
      <c r="AE296" s="173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>
        <v>2</v>
      </c>
      <c r="AW296" s="186"/>
      <c r="AX296" s="188"/>
      <c r="AY296" s="188"/>
      <c r="AZ296" s="188"/>
      <c r="BA296" s="188"/>
      <c r="BB296" s="188"/>
      <c r="BC296" s="188"/>
      <c r="BD296" s="188"/>
      <c r="BE296" s="188"/>
      <c r="BF296" s="188"/>
      <c r="BG296" s="188"/>
      <c r="BH296" s="188"/>
      <c r="BI296" s="188"/>
      <c r="BJ296" s="188"/>
      <c r="BK296" s="188"/>
      <c r="BL296" s="188"/>
      <c r="BM296" s="188"/>
      <c r="BN296" s="188"/>
    </row>
    <row r="297" spans="1:68" s="191" customFormat="1" ht="11.25" customHeight="1">
      <c r="A297" s="36"/>
      <c r="B297" s="460" t="s">
        <v>241</v>
      </c>
      <c r="C297" s="460" t="s">
        <v>50</v>
      </c>
      <c r="D297" s="38"/>
      <c r="E297" s="641" t="s">
        <v>842</v>
      </c>
      <c r="F297" s="233">
        <f t="shared" si="93"/>
        <v>2</v>
      </c>
      <c r="G297" s="182">
        <f t="shared" si="94"/>
        <v>3</v>
      </c>
      <c r="H297" s="182">
        <f t="shared" si="95"/>
        <v>2</v>
      </c>
      <c r="I297" s="182">
        <f t="shared" si="96"/>
        <v>4</v>
      </c>
      <c r="J297" s="183">
        <f t="shared" si="97"/>
        <v>6</v>
      </c>
      <c r="K297" s="182">
        <f t="shared" si="98"/>
        <v>0</v>
      </c>
      <c r="L297" s="173"/>
      <c r="M297" s="173"/>
      <c r="N297" s="184"/>
      <c r="O297" s="184"/>
      <c r="P297" s="184"/>
      <c r="Q297" s="184"/>
      <c r="R297" s="184"/>
      <c r="S297" s="787"/>
      <c r="T297" s="197"/>
      <c r="U297" s="681"/>
      <c r="V297" s="184"/>
      <c r="W297" s="184"/>
      <c r="X297" s="184">
        <v>0</v>
      </c>
      <c r="Y297" s="184">
        <v>0</v>
      </c>
      <c r="Z297" s="184"/>
      <c r="AA297" s="184"/>
      <c r="AB297" s="184"/>
      <c r="AC297" s="184">
        <v>2</v>
      </c>
      <c r="AD297" s="184"/>
      <c r="AE297" s="173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>
        <v>1</v>
      </c>
      <c r="AQ297" s="182">
        <v>0</v>
      </c>
      <c r="AR297" s="182"/>
      <c r="AS297" s="182"/>
      <c r="AT297" s="182"/>
      <c r="AU297" s="182">
        <v>3</v>
      </c>
      <c r="AV297" s="182"/>
      <c r="AX297" s="182"/>
      <c r="AY297" s="182"/>
      <c r="AZ297" s="182"/>
      <c r="BA297" s="182"/>
      <c r="BB297" s="182"/>
      <c r="BC297" s="182"/>
      <c r="BD297" s="182"/>
      <c r="BE297" s="182"/>
      <c r="BF297" s="182"/>
      <c r="BG297" s="182"/>
      <c r="BH297" s="182"/>
      <c r="BI297" s="182"/>
      <c r="BJ297" s="182"/>
      <c r="BK297" s="182"/>
      <c r="BL297" s="182"/>
      <c r="BM297" s="182"/>
      <c r="BN297" s="182"/>
      <c r="BP297" s="86"/>
    </row>
    <row r="298" spans="1:68" s="191" customFormat="1" ht="11.25" customHeight="1">
      <c r="A298" s="36"/>
      <c r="B298" s="443" t="s">
        <v>734</v>
      </c>
      <c r="C298" s="443"/>
      <c r="D298" s="38"/>
      <c r="E298" s="182" t="s">
        <v>628</v>
      </c>
      <c r="F298" s="233">
        <f>J298/G298</f>
        <v>1</v>
      </c>
      <c r="G298" s="182">
        <f>COUNT(N298:AD298)</f>
        <v>1</v>
      </c>
      <c r="H298" s="182">
        <f>SUM(N298:AD298)</f>
        <v>1</v>
      </c>
      <c r="I298" s="182">
        <f>SUM(AF298:AV298)</f>
        <v>0</v>
      </c>
      <c r="J298" s="183">
        <f>SUM(H298:I298)</f>
        <v>1</v>
      </c>
      <c r="K298" s="182">
        <f>SUM(AX298:BN298)</f>
        <v>0</v>
      </c>
      <c r="L298" s="173"/>
      <c r="M298" s="173"/>
      <c r="N298" s="184"/>
      <c r="O298" s="184"/>
      <c r="P298" s="184"/>
      <c r="Q298" s="184"/>
      <c r="R298" s="184"/>
      <c r="S298" s="787"/>
      <c r="T298" s="197"/>
      <c r="U298" s="681"/>
      <c r="V298" s="184"/>
      <c r="W298" s="184"/>
      <c r="X298" s="184">
        <v>1</v>
      </c>
      <c r="Y298" s="184"/>
      <c r="Z298" s="184"/>
      <c r="AA298" s="184"/>
      <c r="AB298" s="184"/>
      <c r="AC298" s="184"/>
      <c r="AD298" s="184"/>
      <c r="AE298" s="173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2"/>
      <c r="AX298" s="182"/>
      <c r="AY298" s="182"/>
      <c r="AZ298" s="182"/>
      <c r="BA298" s="182"/>
      <c r="BB298" s="182"/>
      <c r="BC298" s="182"/>
      <c r="BD298" s="182"/>
      <c r="BE298" s="182"/>
      <c r="BF298" s="182"/>
      <c r="BG298" s="182"/>
      <c r="BH298" s="182"/>
      <c r="BI298" s="182"/>
      <c r="BJ298" s="182"/>
      <c r="BK298" s="182"/>
      <c r="BL298" s="182"/>
      <c r="BM298" s="182"/>
      <c r="BN298" s="182"/>
      <c r="BP298" s="86"/>
    </row>
    <row r="299" spans="1:68" s="191" customFormat="1" ht="11.25" customHeight="1">
      <c r="A299" s="36"/>
      <c r="B299" s="443" t="s">
        <v>390</v>
      </c>
      <c r="C299" s="443" t="s">
        <v>24</v>
      </c>
      <c r="D299" s="38"/>
      <c r="E299" s="182" t="s">
        <v>628</v>
      </c>
      <c r="F299" s="233">
        <f>J299/G299</f>
        <v>17</v>
      </c>
      <c r="G299" s="182">
        <f>COUNT(N299:AD299)</f>
        <v>3</v>
      </c>
      <c r="H299" s="182">
        <f>SUM(N299:AD299)</f>
        <v>51</v>
      </c>
      <c r="I299" s="182">
        <f>SUM(AF299:AV299)</f>
        <v>0</v>
      </c>
      <c r="J299" s="183">
        <f>SUM(H299:I299)</f>
        <v>51</v>
      </c>
      <c r="K299" s="182">
        <f>SUM(AX299:BN299)</f>
        <v>0</v>
      </c>
      <c r="L299" s="173"/>
      <c r="M299" s="173"/>
      <c r="N299" s="184"/>
      <c r="O299" s="184"/>
      <c r="P299" s="184"/>
      <c r="Q299" s="184"/>
      <c r="R299" s="184"/>
      <c r="S299" s="787"/>
      <c r="T299" s="197"/>
      <c r="U299" s="681"/>
      <c r="V299" s="184"/>
      <c r="W299" s="184"/>
      <c r="X299" s="184"/>
      <c r="Y299" s="184">
        <v>12</v>
      </c>
      <c r="Z299" s="184">
        <v>11</v>
      </c>
      <c r="AA299" s="184">
        <v>28</v>
      </c>
      <c r="AB299" s="184"/>
      <c r="AC299" s="184"/>
      <c r="AD299" s="184"/>
      <c r="AE299" s="173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X299" s="182"/>
      <c r="AY299" s="182"/>
      <c r="AZ299" s="182"/>
      <c r="BA299" s="182"/>
      <c r="BB299" s="182"/>
      <c r="BC299" s="182"/>
      <c r="BD299" s="182"/>
      <c r="BE299" s="182"/>
      <c r="BF299" s="182"/>
      <c r="BG299" s="182"/>
      <c r="BH299" s="182"/>
      <c r="BI299" s="182"/>
      <c r="BJ299" s="182"/>
      <c r="BK299" s="182"/>
      <c r="BL299" s="182"/>
      <c r="BM299" s="182"/>
      <c r="BN299" s="182"/>
      <c r="BP299" s="86"/>
    </row>
    <row r="300" spans="1:67" s="86" customFormat="1" ht="11.25" customHeight="1">
      <c r="A300" s="36"/>
      <c r="B300" s="443" t="s">
        <v>486</v>
      </c>
      <c r="C300" s="443" t="s">
        <v>617</v>
      </c>
      <c r="D300" s="22"/>
      <c r="E300" s="182" t="s">
        <v>628</v>
      </c>
      <c r="F300" s="233">
        <f t="shared" si="93"/>
        <v>8</v>
      </c>
      <c r="G300" s="182">
        <f t="shared" si="94"/>
        <v>6</v>
      </c>
      <c r="H300" s="182">
        <f t="shared" si="95"/>
        <v>48</v>
      </c>
      <c r="I300" s="182">
        <f t="shared" si="96"/>
        <v>0</v>
      </c>
      <c r="J300" s="183">
        <f>SUM(H300:I300)</f>
        <v>48</v>
      </c>
      <c r="K300" s="182">
        <f>SUM(AX300:BN300)</f>
        <v>0</v>
      </c>
      <c r="L300" s="173"/>
      <c r="M300" s="173"/>
      <c r="N300" s="184"/>
      <c r="O300" s="184"/>
      <c r="P300" s="184"/>
      <c r="Q300" s="184"/>
      <c r="R300" s="184"/>
      <c r="S300" s="787"/>
      <c r="T300" s="197">
        <v>7</v>
      </c>
      <c r="U300" s="681"/>
      <c r="V300" s="184">
        <v>7</v>
      </c>
      <c r="W300" s="184">
        <v>7</v>
      </c>
      <c r="X300" s="184">
        <v>4</v>
      </c>
      <c r="Y300" s="184"/>
      <c r="Z300" s="184"/>
      <c r="AA300" s="184"/>
      <c r="AB300" s="184">
        <v>16</v>
      </c>
      <c r="AC300" s="184"/>
      <c r="AD300" s="184">
        <v>7</v>
      </c>
      <c r="AE300" s="173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82"/>
      <c r="AV300" s="182"/>
      <c r="AW300" s="191"/>
      <c r="AX300" s="182"/>
      <c r="AY300" s="182"/>
      <c r="AZ300" s="182"/>
      <c r="BA300" s="182"/>
      <c r="BB300" s="182"/>
      <c r="BC300" s="182"/>
      <c r="BD300" s="182"/>
      <c r="BE300" s="182"/>
      <c r="BF300" s="182"/>
      <c r="BG300" s="182"/>
      <c r="BH300" s="182"/>
      <c r="BI300" s="182"/>
      <c r="BJ300" s="182"/>
      <c r="BK300" s="182"/>
      <c r="BL300" s="182"/>
      <c r="BM300" s="182"/>
      <c r="BN300" s="182"/>
      <c r="BO300" s="191"/>
    </row>
    <row r="301" spans="1:67" s="86" customFormat="1" ht="11.25" customHeight="1">
      <c r="A301" s="180"/>
      <c r="B301" s="440" t="s">
        <v>731</v>
      </c>
      <c r="C301" s="440" t="s">
        <v>732</v>
      </c>
      <c r="D301" s="217"/>
      <c r="E301" s="182" t="s">
        <v>628</v>
      </c>
      <c r="F301" s="233">
        <f t="shared" si="93"/>
        <v>3</v>
      </c>
      <c r="G301" s="182">
        <f t="shared" si="94"/>
        <v>1</v>
      </c>
      <c r="H301" s="182">
        <f t="shared" si="95"/>
        <v>3</v>
      </c>
      <c r="I301" s="182">
        <f t="shared" si="96"/>
        <v>0</v>
      </c>
      <c r="J301" s="183">
        <f>SUM(H301:I301)</f>
        <v>3</v>
      </c>
      <c r="K301" s="182">
        <f>SUM(AX301:BN301)</f>
        <v>0</v>
      </c>
      <c r="L301" s="173"/>
      <c r="M301" s="173"/>
      <c r="N301" s="184"/>
      <c r="O301" s="184"/>
      <c r="P301" s="184"/>
      <c r="Q301" s="184"/>
      <c r="R301" s="184"/>
      <c r="S301" s="787">
        <v>3</v>
      </c>
      <c r="T301" s="197"/>
      <c r="U301" s="681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73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82"/>
      <c r="AW301" s="191"/>
      <c r="AX301" s="182"/>
      <c r="AY301" s="182"/>
      <c r="AZ301" s="182"/>
      <c r="BA301" s="182"/>
      <c r="BB301" s="182"/>
      <c r="BC301" s="182"/>
      <c r="BD301" s="182"/>
      <c r="BE301" s="182"/>
      <c r="BF301" s="182"/>
      <c r="BG301" s="182"/>
      <c r="BH301" s="182"/>
      <c r="BI301" s="182"/>
      <c r="BJ301" s="182"/>
      <c r="BK301" s="182"/>
      <c r="BL301" s="182"/>
      <c r="BM301" s="182"/>
      <c r="BN301" s="182"/>
      <c r="BO301" s="191"/>
    </row>
    <row r="302" spans="1:67" ht="12.75">
      <c r="A302" s="180"/>
      <c r="B302" s="483" t="s">
        <v>464</v>
      </c>
      <c r="C302" s="483" t="s">
        <v>26</v>
      </c>
      <c r="D302" s="484"/>
      <c r="E302" s="194" t="s">
        <v>628</v>
      </c>
      <c r="F302" s="472">
        <f t="shared" si="93"/>
        <v>8</v>
      </c>
      <c r="G302" s="194">
        <f t="shared" si="94"/>
        <v>7</v>
      </c>
      <c r="H302" s="182">
        <f t="shared" si="95"/>
        <v>56</v>
      </c>
      <c r="I302" s="182">
        <f t="shared" si="96"/>
        <v>0</v>
      </c>
      <c r="J302" s="183">
        <f>H302</f>
        <v>56</v>
      </c>
      <c r="K302" s="182">
        <f>SUM(AX302:BN302)</f>
        <v>0</v>
      </c>
      <c r="L302" s="173"/>
      <c r="M302" s="173"/>
      <c r="N302" s="184">
        <v>1</v>
      </c>
      <c r="O302" s="184">
        <v>7</v>
      </c>
      <c r="P302" s="184">
        <v>5</v>
      </c>
      <c r="Q302" s="184">
        <v>9</v>
      </c>
      <c r="R302" s="184">
        <v>14</v>
      </c>
      <c r="S302" s="787"/>
      <c r="T302" s="197"/>
      <c r="U302" s="681">
        <v>7</v>
      </c>
      <c r="V302" s="184"/>
      <c r="W302" s="184"/>
      <c r="X302" s="184"/>
      <c r="Y302" s="184"/>
      <c r="Z302" s="184"/>
      <c r="AA302" s="184"/>
      <c r="AB302" s="184"/>
      <c r="AC302" s="184">
        <v>13</v>
      </c>
      <c r="AD302" s="184"/>
      <c r="AE302" s="173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82"/>
      <c r="AW302" s="191"/>
      <c r="AX302" s="182"/>
      <c r="AY302" s="182"/>
      <c r="AZ302" s="182"/>
      <c r="BA302" s="182"/>
      <c r="BB302" s="182"/>
      <c r="BC302" s="182"/>
      <c r="BD302" s="182"/>
      <c r="BE302" s="182"/>
      <c r="BF302" s="182"/>
      <c r="BG302" s="182"/>
      <c r="BH302" s="182"/>
      <c r="BI302" s="182"/>
      <c r="BJ302" s="182"/>
      <c r="BK302" s="182"/>
      <c r="BL302" s="182"/>
      <c r="BM302" s="182"/>
      <c r="BN302" s="182"/>
      <c r="BO302" s="191"/>
    </row>
    <row r="303" spans="1:67" s="455" customFormat="1" ht="11.25" customHeight="1">
      <c r="A303" s="488" t="s">
        <v>413</v>
      </c>
      <c r="B303" s="175" t="s">
        <v>64</v>
      </c>
      <c r="C303" s="175" t="s">
        <v>65</v>
      </c>
      <c r="D303" s="176" t="s">
        <v>444</v>
      </c>
      <c r="E303" s="177" t="s">
        <v>445</v>
      </c>
      <c r="F303" s="232" t="s">
        <v>485</v>
      </c>
      <c r="G303" s="177" t="s">
        <v>446</v>
      </c>
      <c r="H303" s="177" t="s">
        <v>447</v>
      </c>
      <c r="I303" s="177" t="s">
        <v>448</v>
      </c>
      <c r="J303" s="177" t="s">
        <v>449</v>
      </c>
      <c r="K303" s="177" t="s">
        <v>450</v>
      </c>
      <c r="L303" s="178"/>
      <c r="M303" s="178"/>
      <c r="N303" s="177">
        <v>1</v>
      </c>
      <c r="O303" s="177">
        <v>2</v>
      </c>
      <c r="P303" s="177">
        <v>3</v>
      </c>
      <c r="Q303" s="177">
        <v>4</v>
      </c>
      <c r="R303" s="177">
        <v>5</v>
      </c>
      <c r="S303" s="786">
        <v>6</v>
      </c>
      <c r="T303" s="791">
        <v>7</v>
      </c>
      <c r="U303" s="680">
        <v>8</v>
      </c>
      <c r="V303" s="177">
        <v>9</v>
      </c>
      <c r="W303" s="179">
        <v>10</v>
      </c>
      <c r="X303" s="179">
        <v>11</v>
      </c>
      <c r="Y303" s="179">
        <v>12</v>
      </c>
      <c r="Z303" s="179">
        <v>13</v>
      </c>
      <c r="AA303" s="179">
        <v>14</v>
      </c>
      <c r="AB303" s="179">
        <v>15</v>
      </c>
      <c r="AC303" s="179">
        <v>16</v>
      </c>
      <c r="AD303" s="179">
        <v>17</v>
      </c>
      <c r="AE303" s="157"/>
      <c r="AF303" s="177">
        <v>1</v>
      </c>
      <c r="AG303" s="177">
        <v>2</v>
      </c>
      <c r="AH303" s="177">
        <v>3</v>
      </c>
      <c r="AI303" s="177">
        <v>4</v>
      </c>
      <c r="AJ303" s="177">
        <v>5</v>
      </c>
      <c r="AK303" s="177">
        <v>6</v>
      </c>
      <c r="AL303" s="177">
        <v>7</v>
      </c>
      <c r="AM303" s="177">
        <v>8</v>
      </c>
      <c r="AN303" s="177">
        <v>9</v>
      </c>
      <c r="AO303" s="179">
        <v>10</v>
      </c>
      <c r="AP303" s="179">
        <v>11</v>
      </c>
      <c r="AQ303" s="179">
        <v>12</v>
      </c>
      <c r="AR303" s="179">
        <v>13</v>
      </c>
      <c r="AS303" s="179">
        <v>14</v>
      </c>
      <c r="AT303" s="179">
        <v>15</v>
      </c>
      <c r="AU303" s="179">
        <v>16</v>
      </c>
      <c r="AV303" s="179">
        <v>17</v>
      </c>
      <c r="AW303" s="86"/>
      <c r="AX303" s="177">
        <v>1</v>
      </c>
      <c r="AY303" s="177">
        <v>2</v>
      </c>
      <c r="AZ303" s="177">
        <v>3</v>
      </c>
      <c r="BA303" s="177">
        <v>4</v>
      </c>
      <c r="BB303" s="177">
        <v>5</v>
      </c>
      <c r="BC303" s="177">
        <v>6</v>
      </c>
      <c r="BD303" s="177">
        <v>7</v>
      </c>
      <c r="BE303" s="177">
        <v>8</v>
      </c>
      <c r="BF303" s="177">
        <v>9</v>
      </c>
      <c r="BG303" s="177">
        <v>10</v>
      </c>
      <c r="BH303" s="177">
        <v>11</v>
      </c>
      <c r="BI303" s="177">
        <v>12</v>
      </c>
      <c r="BJ303" s="177">
        <v>13</v>
      </c>
      <c r="BK303" s="177">
        <v>14</v>
      </c>
      <c r="BL303" s="177">
        <v>15</v>
      </c>
      <c r="BM303" s="177">
        <v>16</v>
      </c>
      <c r="BN303" s="177">
        <v>17</v>
      </c>
      <c r="BO303" s="86"/>
    </row>
    <row r="304" spans="1:66" s="86" customFormat="1" ht="11.25" customHeight="1">
      <c r="A304" s="590">
        <v>2</v>
      </c>
      <c r="B304" s="487" t="s">
        <v>41</v>
      </c>
      <c r="C304" s="487" t="s">
        <v>42</v>
      </c>
      <c r="D304" s="487">
        <v>780914</v>
      </c>
      <c r="E304" s="182" t="s">
        <v>148</v>
      </c>
      <c r="F304" s="233">
        <f aca="true" t="shared" si="99" ref="F304:F326">J304/G304</f>
        <v>0.5</v>
      </c>
      <c r="G304" s="182">
        <f aca="true" t="shared" si="100" ref="G304:G326">COUNT(N304:AD304)</f>
        <v>2</v>
      </c>
      <c r="H304" s="182">
        <f aca="true" t="shared" si="101" ref="H304:H326">SUM(N304:AD304)</f>
        <v>0</v>
      </c>
      <c r="I304" s="182">
        <f aca="true" t="shared" si="102" ref="I304:I326">SUM(AF304:AV304)</f>
        <v>1</v>
      </c>
      <c r="J304" s="183">
        <f aca="true" t="shared" si="103" ref="J304:J323">SUM(H304:I304)</f>
        <v>1</v>
      </c>
      <c r="K304" s="182">
        <f aca="true" t="shared" si="104" ref="K304:K323">SUM(AX304:BN304)</f>
        <v>0</v>
      </c>
      <c r="L304" s="157"/>
      <c r="M304" s="157"/>
      <c r="N304" s="184"/>
      <c r="O304" s="184"/>
      <c r="P304" s="184">
        <v>0</v>
      </c>
      <c r="Q304" s="184">
        <v>0</v>
      </c>
      <c r="R304" s="184"/>
      <c r="S304" s="787"/>
      <c r="T304" s="197"/>
      <c r="U304" s="681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73"/>
      <c r="AF304" s="182"/>
      <c r="AG304" s="182"/>
      <c r="AH304" s="182">
        <v>1</v>
      </c>
      <c r="AI304" s="182">
        <v>0</v>
      </c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  <c r="AT304" s="182"/>
      <c r="AU304" s="182"/>
      <c r="AV304" s="182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</row>
    <row r="305" spans="1:68" s="86" customFormat="1" ht="11.25" customHeight="1">
      <c r="A305" s="590">
        <v>8</v>
      </c>
      <c r="B305" s="487" t="s">
        <v>515</v>
      </c>
      <c r="C305" s="487" t="s">
        <v>52</v>
      </c>
      <c r="D305" s="487">
        <v>830218</v>
      </c>
      <c r="E305" s="182" t="s">
        <v>148</v>
      </c>
      <c r="F305" s="233">
        <f t="shared" si="99"/>
        <v>2.3846153846153846</v>
      </c>
      <c r="G305" s="182">
        <f t="shared" si="100"/>
        <v>13</v>
      </c>
      <c r="H305" s="182">
        <f t="shared" si="101"/>
        <v>19</v>
      </c>
      <c r="I305" s="182">
        <f t="shared" si="102"/>
        <v>12</v>
      </c>
      <c r="J305" s="183">
        <f t="shared" si="103"/>
        <v>31</v>
      </c>
      <c r="K305" s="182">
        <f t="shared" si="104"/>
        <v>0</v>
      </c>
      <c r="L305" s="185"/>
      <c r="M305" s="185"/>
      <c r="N305" s="184">
        <v>1</v>
      </c>
      <c r="O305" s="184">
        <v>2</v>
      </c>
      <c r="P305" s="184">
        <v>3</v>
      </c>
      <c r="Q305" s="184">
        <v>1</v>
      </c>
      <c r="R305" s="184">
        <v>1</v>
      </c>
      <c r="S305" s="787">
        <v>0</v>
      </c>
      <c r="T305" s="197"/>
      <c r="U305" s="681">
        <v>1</v>
      </c>
      <c r="V305" s="184">
        <v>0</v>
      </c>
      <c r="W305" s="184"/>
      <c r="X305" s="184">
        <v>1</v>
      </c>
      <c r="Y305" s="184">
        <v>2</v>
      </c>
      <c r="Z305" s="184">
        <v>3</v>
      </c>
      <c r="AA305" s="184"/>
      <c r="AB305" s="184">
        <v>2</v>
      </c>
      <c r="AC305" s="184">
        <v>2</v>
      </c>
      <c r="AD305" s="184"/>
      <c r="AE305" s="173"/>
      <c r="AF305" s="182">
        <v>0</v>
      </c>
      <c r="AG305" s="182">
        <v>0</v>
      </c>
      <c r="AH305" s="182">
        <v>0</v>
      </c>
      <c r="AI305" s="182">
        <v>1</v>
      </c>
      <c r="AJ305" s="182">
        <v>2</v>
      </c>
      <c r="AK305" s="182">
        <v>1</v>
      </c>
      <c r="AL305" s="182"/>
      <c r="AM305" s="182">
        <v>0</v>
      </c>
      <c r="AN305" s="182">
        <v>0</v>
      </c>
      <c r="AO305" s="182"/>
      <c r="AP305" s="182">
        <v>0</v>
      </c>
      <c r="AQ305" s="182">
        <v>2</v>
      </c>
      <c r="AR305" s="182">
        <v>3</v>
      </c>
      <c r="AS305" s="182"/>
      <c r="AT305" s="182">
        <v>2</v>
      </c>
      <c r="AU305" s="182">
        <v>1</v>
      </c>
      <c r="AV305" s="182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P305" s="186"/>
    </row>
    <row r="306" spans="1:68" s="186" customFormat="1" ht="11.25" customHeight="1">
      <c r="A306" s="590">
        <v>9</v>
      </c>
      <c r="B306" s="487" t="s">
        <v>380</v>
      </c>
      <c r="C306" s="487" t="s">
        <v>26</v>
      </c>
      <c r="D306" s="487">
        <v>920403</v>
      </c>
      <c r="E306" s="182" t="s">
        <v>148</v>
      </c>
      <c r="F306" s="233">
        <f t="shared" si="99"/>
        <v>0</v>
      </c>
      <c r="G306" s="182">
        <f t="shared" si="100"/>
        <v>1</v>
      </c>
      <c r="H306" s="182">
        <f t="shared" si="101"/>
        <v>0</v>
      </c>
      <c r="I306" s="182">
        <f t="shared" si="102"/>
        <v>0</v>
      </c>
      <c r="J306" s="183">
        <f t="shared" si="103"/>
        <v>0</v>
      </c>
      <c r="K306" s="182">
        <f t="shared" si="104"/>
        <v>0</v>
      </c>
      <c r="L306" s="157"/>
      <c r="M306" s="157"/>
      <c r="N306" s="184"/>
      <c r="O306" s="184"/>
      <c r="P306" s="184"/>
      <c r="Q306" s="184"/>
      <c r="R306" s="184"/>
      <c r="S306" s="787">
        <v>0</v>
      </c>
      <c r="T306" s="197"/>
      <c r="U306" s="681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73"/>
      <c r="AF306" s="182"/>
      <c r="AG306" s="182"/>
      <c r="AH306" s="182"/>
      <c r="AI306" s="182"/>
      <c r="AJ306" s="182"/>
      <c r="AK306" s="182">
        <v>0</v>
      </c>
      <c r="AL306" s="182"/>
      <c r="AM306" s="182"/>
      <c r="AN306" s="182"/>
      <c r="AO306" s="182"/>
      <c r="AP306" s="182"/>
      <c r="AQ306" s="182"/>
      <c r="AR306" s="182"/>
      <c r="AS306" s="182"/>
      <c r="AT306" s="182"/>
      <c r="AU306" s="182"/>
      <c r="AV306" s="182"/>
      <c r="AW306" s="86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86"/>
      <c r="BP306" s="86"/>
    </row>
    <row r="307" spans="1:67" s="86" customFormat="1" ht="11.25" customHeight="1">
      <c r="A307" s="590">
        <v>10</v>
      </c>
      <c r="B307" s="487" t="s">
        <v>44</v>
      </c>
      <c r="C307" s="487" t="s">
        <v>22</v>
      </c>
      <c r="D307" s="487">
        <v>750307</v>
      </c>
      <c r="E307" s="182" t="s">
        <v>148</v>
      </c>
      <c r="F307" s="233">
        <f t="shared" si="99"/>
        <v>1.9166666666666667</v>
      </c>
      <c r="G307" s="182">
        <f t="shared" si="100"/>
        <v>12</v>
      </c>
      <c r="H307" s="182">
        <f t="shared" si="101"/>
        <v>15</v>
      </c>
      <c r="I307" s="182">
        <f t="shared" si="102"/>
        <v>8</v>
      </c>
      <c r="J307" s="183">
        <f t="shared" si="103"/>
        <v>23</v>
      </c>
      <c r="K307" s="182">
        <f t="shared" si="104"/>
        <v>10</v>
      </c>
      <c r="L307" s="157"/>
      <c r="M307" s="157"/>
      <c r="N307" s="184">
        <v>0</v>
      </c>
      <c r="O307" s="184">
        <v>0</v>
      </c>
      <c r="P307" s="184">
        <v>2</v>
      </c>
      <c r="Q307" s="184"/>
      <c r="R307" s="184">
        <v>1</v>
      </c>
      <c r="S307" s="787"/>
      <c r="T307" s="197">
        <v>2</v>
      </c>
      <c r="U307" s="681">
        <v>3</v>
      </c>
      <c r="V307" s="184">
        <v>0</v>
      </c>
      <c r="W307" s="184">
        <v>2</v>
      </c>
      <c r="X307" s="184">
        <v>0</v>
      </c>
      <c r="Y307" s="184">
        <v>3</v>
      </c>
      <c r="Z307" s="184">
        <v>1</v>
      </c>
      <c r="AA307" s="184">
        <v>1</v>
      </c>
      <c r="AB307" s="184"/>
      <c r="AC307" s="184"/>
      <c r="AD307" s="184"/>
      <c r="AE307" s="173"/>
      <c r="AF307" s="182">
        <v>0</v>
      </c>
      <c r="AG307" s="182">
        <v>0</v>
      </c>
      <c r="AH307" s="182">
        <v>1</v>
      </c>
      <c r="AI307" s="182"/>
      <c r="AJ307" s="182">
        <v>0</v>
      </c>
      <c r="AK307" s="182"/>
      <c r="AL307" s="182">
        <v>1</v>
      </c>
      <c r="AM307" s="182">
        <v>2</v>
      </c>
      <c r="AN307" s="182">
        <v>1</v>
      </c>
      <c r="AO307" s="182">
        <v>1</v>
      </c>
      <c r="AP307" s="182">
        <v>0</v>
      </c>
      <c r="AQ307" s="182">
        <v>1</v>
      </c>
      <c r="AR307" s="182">
        <v>1</v>
      </c>
      <c r="AS307" s="182">
        <v>0</v>
      </c>
      <c r="AT307" s="182"/>
      <c r="AU307" s="182"/>
      <c r="AV307" s="182"/>
      <c r="AX307" s="21"/>
      <c r="AY307" s="21"/>
      <c r="AZ307" s="21"/>
      <c r="BA307" s="21"/>
      <c r="BB307" s="21"/>
      <c r="BC307" s="21"/>
      <c r="BD307" s="21"/>
      <c r="BE307" s="21">
        <v>10</v>
      </c>
      <c r="BF307" s="21"/>
      <c r="BG307" s="21"/>
      <c r="BH307" s="21"/>
      <c r="BI307" s="21"/>
      <c r="BJ307" s="21"/>
      <c r="BK307" s="21"/>
      <c r="BL307" s="21"/>
      <c r="BM307" s="21"/>
      <c r="BN307" s="21"/>
      <c r="BO307" s="186"/>
    </row>
    <row r="308" spans="1:66" s="86" customFormat="1" ht="11.25" customHeight="1">
      <c r="A308" s="590">
        <v>11</v>
      </c>
      <c r="B308" s="487" t="s">
        <v>45</v>
      </c>
      <c r="C308" s="487" t="s">
        <v>46</v>
      </c>
      <c r="D308" s="487">
        <v>720131</v>
      </c>
      <c r="E308" s="182" t="s">
        <v>148</v>
      </c>
      <c r="F308" s="233">
        <f t="shared" si="99"/>
        <v>0.5714285714285714</v>
      </c>
      <c r="G308" s="182">
        <f t="shared" si="100"/>
        <v>14</v>
      </c>
      <c r="H308" s="182">
        <f t="shared" si="101"/>
        <v>1</v>
      </c>
      <c r="I308" s="182">
        <f t="shared" si="102"/>
        <v>7</v>
      </c>
      <c r="J308" s="183">
        <f t="shared" si="103"/>
        <v>8</v>
      </c>
      <c r="K308" s="182">
        <f t="shared" si="104"/>
        <v>0</v>
      </c>
      <c r="L308" s="187"/>
      <c r="M308" s="187"/>
      <c r="N308" s="184">
        <v>0</v>
      </c>
      <c r="O308" s="184">
        <v>0</v>
      </c>
      <c r="P308" s="184">
        <v>0</v>
      </c>
      <c r="Q308" s="184">
        <v>0</v>
      </c>
      <c r="R308" s="184">
        <v>1</v>
      </c>
      <c r="S308" s="787">
        <v>0</v>
      </c>
      <c r="T308" s="197">
        <v>0</v>
      </c>
      <c r="U308" s="681"/>
      <c r="V308" s="184"/>
      <c r="W308" s="184">
        <v>0</v>
      </c>
      <c r="X308" s="184">
        <v>0</v>
      </c>
      <c r="Y308" s="184">
        <v>0</v>
      </c>
      <c r="Z308" s="184">
        <v>0</v>
      </c>
      <c r="AA308" s="184">
        <v>0</v>
      </c>
      <c r="AB308" s="184">
        <v>0</v>
      </c>
      <c r="AC308" s="184">
        <v>0</v>
      </c>
      <c r="AD308" s="184"/>
      <c r="AE308" s="173"/>
      <c r="AF308" s="182">
        <v>0</v>
      </c>
      <c r="AG308" s="182">
        <v>0</v>
      </c>
      <c r="AH308" s="182">
        <v>1</v>
      </c>
      <c r="AI308" s="182">
        <v>0</v>
      </c>
      <c r="AJ308" s="182">
        <v>0</v>
      </c>
      <c r="AK308" s="182">
        <v>1</v>
      </c>
      <c r="AL308" s="182">
        <v>1</v>
      </c>
      <c r="AM308" s="182"/>
      <c r="AN308" s="182"/>
      <c r="AO308" s="182">
        <v>1</v>
      </c>
      <c r="AP308" s="182">
        <v>1</v>
      </c>
      <c r="AQ308" s="182">
        <v>1</v>
      </c>
      <c r="AR308" s="182">
        <v>0</v>
      </c>
      <c r="AS308" s="182">
        <v>0</v>
      </c>
      <c r="AT308" s="182">
        <v>0</v>
      </c>
      <c r="AU308" s="182">
        <v>1</v>
      </c>
      <c r="AV308" s="182"/>
      <c r="AW308" s="186"/>
      <c r="AX308" s="188"/>
      <c r="AY308" s="188"/>
      <c r="AZ308" s="188"/>
      <c r="BA308" s="188"/>
      <c r="BB308" s="188"/>
      <c r="BC308" s="188"/>
      <c r="BD308" s="188"/>
      <c r="BE308" s="188"/>
      <c r="BF308" s="188"/>
      <c r="BG308" s="188"/>
      <c r="BH308" s="188"/>
      <c r="BI308" s="188"/>
      <c r="BJ308" s="188"/>
      <c r="BK308" s="188"/>
      <c r="BL308" s="188"/>
      <c r="BM308" s="188"/>
      <c r="BN308" s="188"/>
    </row>
    <row r="309" spans="1:66" s="86" customFormat="1" ht="11.25" customHeight="1">
      <c r="A309" s="590">
        <v>15</v>
      </c>
      <c r="B309" s="487" t="s">
        <v>47</v>
      </c>
      <c r="C309" s="487" t="s">
        <v>46</v>
      </c>
      <c r="D309" s="487">
        <v>760319</v>
      </c>
      <c r="E309" s="182" t="s">
        <v>148</v>
      </c>
      <c r="F309" s="233">
        <f t="shared" si="99"/>
        <v>0.9285714285714286</v>
      </c>
      <c r="G309" s="182">
        <f t="shared" si="100"/>
        <v>14</v>
      </c>
      <c r="H309" s="182">
        <f t="shared" si="101"/>
        <v>5</v>
      </c>
      <c r="I309" s="182">
        <f t="shared" si="102"/>
        <v>8</v>
      </c>
      <c r="J309" s="183">
        <f t="shared" si="103"/>
        <v>13</v>
      </c>
      <c r="K309" s="182">
        <f t="shared" si="104"/>
        <v>30</v>
      </c>
      <c r="L309" s="157"/>
      <c r="M309" s="157"/>
      <c r="N309" s="184">
        <v>0</v>
      </c>
      <c r="O309" s="184">
        <v>0</v>
      </c>
      <c r="P309" s="184">
        <v>1</v>
      </c>
      <c r="Q309" s="184">
        <v>0</v>
      </c>
      <c r="R309" s="184">
        <v>0</v>
      </c>
      <c r="S309" s="787">
        <v>1</v>
      </c>
      <c r="T309" s="197">
        <v>0</v>
      </c>
      <c r="U309" s="681">
        <v>1</v>
      </c>
      <c r="V309" s="701"/>
      <c r="W309" s="184">
        <v>0</v>
      </c>
      <c r="X309" s="184">
        <v>0</v>
      </c>
      <c r="Y309" s="184">
        <v>1</v>
      </c>
      <c r="Z309" s="184">
        <v>1</v>
      </c>
      <c r="AA309" s="184">
        <v>0</v>
      </c>
      <c r="AB309" s="184"/>
      <c r="AC309" s="184">
        <v>0</v>
      </c>
      <c r="AD309" s="184"/>
      <c r="AE309" s="173"/>
      <c r="AF309" s="182">
        <v>0</v>
      </c>
      <c r="AG309" s="182">
        <v>0</v>
      </c>
      <c r="AH309" s="182">
        <v>1</v>
      </c>
      <c r="AI309" s="182">
        <v>0</v>
      </c>
      <c r="AJ309" s="182">
        <v>1</v>
      </c>
      <c r="AK309" s="182">
        <v>1</v>
      </c>
      <c r="AL309" s="182">
        <v>2</v>
      </c>
      <c r="AM309" s="182">
        <v>0</v>
      </c>
      <c r="AN309" s="701"/>
      <c r="AO309" s="182">
        <v>0</v>
      </c>
      <c r="AP309" s="182">
        <v>0</v>
      </c>
      <c r="AQ309" s="182">
        <v>1</v>
      </c>
      <c r="AR309" s="182">
        <v>1</v>
      </c>
      <c r="AS309" s="182">
        <v>0</v>
      </c>
      <c r="AT309" s="182"/>
      <c r="AU309" s="182">
        <v>1</v>
      </c>
      <c r="AV309" s="182"/>
      <c r="AX309" s="21"/>
      <c r="AY309" s="21"/>
      <c r="AZ309" s="21">
        <v>10</v>
      </c>
      <c r="BA309" s="21"/>
      <c r="BB309" s="21"/>
      <c r="BC309" s="21"/>
      <c r="BD309" s="21"/>
      <c r="BE309" s="21">
        <v>20</v>
      </c>
      <c r="BF309" s="21"/>
      <c r="BG309" s="21"/>
      <c r="BH309" s="21"/>
      <c r="BI309" s="21"/>
      <c r="BJ309" s="21"/>
      <c r="BK309" s="21"/>
      <c r="BL309" s="21"/>
      <c r="BM309" s="21"/>
      <c r="BN309" s="21"/>
    </row>
    <row r="310" spans="1:66" s="86" customFormat="1" ht="11.25" customHeight="1">
      <c r="A310" s="590">
        <v>17</v>
      </c>
      <c r="B310" s="487" t="s">
        <v>48</v>
      </c>
      <c r="C310" s="487" t="s">
        <v>49</v>
      </c>
      <c r="D310" s="487">
        <v>851217</v>
      </c>
      <c r="E310" s="182" t="s">
        <v>148</v>
      </c>
      <c r="F310" s="233">
        <f t="shared" si="99"/>
        <v>1.2857142857142858</v>
      </c>
      <c r="G310" s="182">
        <f t="shared" si="100"/>
        <v>7</v>
      </c>
      <c r="H310" s="182">
        <f t="shared" si="101"/>
        <v>6</v>
      </c>
      <c r="I310" s="182">
        <f t="shared" si="102"/>
        <v>3</v>
      </c>
      <c r="J310" s="183">
        <f t="shared" si="103"/>
        <v>9</v>
      </c>
      <c r="K310" s="182">
        <f t="shared" si="104"/>
        <v>0</v>
      </c>
      <c r="L310" s="157"/>
      <c r="M310" s="157"/>
      <c r="N310" s="184">
        <v>0</v>
      </c>
      <c r="O310" s="184">
        <v>1</v>
      </c>
      <c r="P310" s="184"/>
      <c r="Q310" s="184"/>
      <c r="R310" s="184">
        <v>0</v>
      </c>
      <c r="S310" s="787"/>
      <c r="T310" s="197">
        <v>2</v>
      </c>
      <c r="U310" s="681"/>
      <c r="V310" s="184"/>
      <c r="W310" s="184">
        <v>2</v>
      </c>
      <c r="X310" s="184">
        <v>0</v>
      </c>
      <c r="Y310" s="184"/>
      <c r="Z310" s="184"/>
      <c r="AA310" s="184"/>
      <c r="AB310" s="184">
        <v>1</v>
      </c>
      <c r="AC310" s="184"/>
      <c r="AD310" s="184"/>
      <c r="AE310" s="173"/>
      <c r="AF310" s="182">
        <v>0</v>
      </c>
      <c r="AG310" s="182">
        <v>0</v>
      </c>
      <c r="AH310" s="182"/>
      <c r="AI310" s="182"/>
      <c r="AJ310" s="182">
        <v>0</v>
      </c>
      <c r="AK310" s="182"/>
      <c r="AL310" s="182">
        <v>1</v>
      </c>
      <c r="AM310" s="182"/>
      <c r="AN310" s="182"/>
      <c r="AO310" s="182">
        <v>1</v>
      </c>
      <c r="AP310" s="182">
        <v>0</v>
      </c>
      <c r="AQ310" s="182"/>
      <c r="AR310" s="182"/>
      <c r="AS310" s="182"/>
      <c r="AT310" s="182">
        <v>1</v>
      </c>
      <c r="AU310" s="182"/>
      <c r="AV310" s="182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</row>
    <row r="311" spans="1:66" s="86" customFormat="1" ht="11.25" customHeight="1">
      <c r="A311" s="590">
        <v>20</v>
      </c>
      <c r="B311" s="487" t="s">
        <v>516</v>
      </c>
      <c r="C311" s="487" t="s">
        <v>26</v>
      </c>
      <c r="D311" s="487">
        <v>880628</v>
      </c>
      <c r="E311" s="182" t="s">
        <v>148</v>
      </c>
      <c r="F311" s="233">
        <f t="shared" si="99"/>
        <v>1.6</v>
      </c>
      <c r="G311" s="182">
        <f t="shared" si="100"/>
        <v>5</v>
      </c>
      <c r="H311" s="182">
        <f t="shared" si="101"/>
        <v>7</v>
      </c>
      <c r="I311" s="182">
        <f t="shared" si="102"/>
        <v>1</v>
      </c>
      <c r="J311" s="183">
        <f t="shared" si="103"/>
        <v>8</v>
      </c>
      <c r="K311" s="182">
        <f t="shared" si="104"/>
        <v>0</v>
      </c>
      <c r="L311" s="157"/>
      <c r="M311" s="157"/>
      <c r="N311" s="184"/>
      <c r="O311" s="184"/>
      <c r="P311" s="184"/>
      <c r="Q311" s="184">
        <v>0</v>
      </c>
      <c r="R311" s="184"/>
      <c r="S311" s="787">
        <v>1</v>
      </c>
      <c r="T311" s="197"/>
      <c r="U311" s="681">
        <v>3</v>
      </c>
      <c r="V311" s="184">
        <v>1</v>
      </c>
      <c r="W311" s="184"/>
      <c r="X311" s="184"/>
      <c r="Y311" s="184"/>
      <c r="Z311" s="184"/>
      <c r="AA311" s="184"/>
      <c r="AB311" s="184"/>
      <c r="AC311" s="184">
        <v>2</v>
      </c>
      <c r="AD311" s="184"/>
      <c r="AE311" s="173"/>
      <c r="AF311" s="182"/>
      <c r="AG311" s="182"/>
      <c r="AH311" s="182"/>
      <c r="AI311" s="182">
        <v>0</v>
      </c>
      <c r="AJ311" s="182"/>
      <c r="AK311" s="182">
        <v>0</v>
      </c>
      <c r="AL311" s="182"/>
      <c r="AM311" s="182">
        <v>0</v>
      </c>
      <c r="AN311" s="182">
        <v>0</v>
      </c>
      <c r="AO311" s="182"/>
      <c r="AP311" s="182"/>
      <c r="AQ311" s="182"/>
      <c r="AR311" s="182"/>
      <c r="AS311" s="182"/>
      <c r="AT311" s="182"/>
      <c r="AU311" s="182">
        <v>1</v>
      </c>
      <c r="AV311" s="182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</row>
    <row r="312" spans="1:66" s="86" customFormat="1" ht="11.25" customHeight="1">
      <c r="A312" s="590">
        <v>25</v>
      </c>
      <c r="B312" s="487" t="s">
        <v>517</v>
      </c>
      <c r="C312" s="487" t="s">
        <v>292</v>
      </c>
      <c r="D312" s="487">
        <v>910426</v>
      </c>
      <c r="E312" s="182" t="s">
        <v>148</v>
      </c>
      <c r="F312" s="233">
        <f t="shared" si="99"/>
        <v>1.7333333333333334</v>
      </c>
      <c r="G312" s="182">
        <f t="shared" si="100"/>
        <v>15</v>
      </c>
      <c r="H312" s="182">
        <f t="shared" si="101"/>
        <v>15</v>
      </c>
      <c r="I312" s="182">
        <f t="shared" si="102"/>
        <v>11</v>
      </c>
      <c r="J312" s="183">
        <f t="shared" si="103"/>
        <v>26</v>
      </c>
      <c r="K312" s="182">
        <f t="shared" si="104"/>
        <v>10</v>
      </c>
      <c r="L312" s="185"/>
      <c r="M312" s="185"/>
      <c r="N312" s="184">
        <v>0</v>
      </c>
      <c r="O312" s="184">
        <v>0</v>
      </c>
      <c r="P312" s="184">
        <v>0</v>
      </c>
      <c r="Q312" s="184">
        <v>0</v>
      </c>
      <c r="R312" s="184">
        <v>1</v>
      </c>
      <c r="S312" s="787">
        <v>3</v>
      </c>
      <c r="T312" s="197">
        <v>1</v>
      </c>
      <c r="U312" s="681">
        <v>0</v>
      </c>
      <c r="V312" s="184">
        <v>2</v>
      </c>
      <c r="W312" s="184">
        <v>0</v>
      </c>
      <c r="X312" s="184">
        <v>1</v>
      </c>
      <c r="Y312" s="184">
        <v>0</v>
      </c>
      <c r="Z312" s="184">
        <v>0</v>
      </c>
      <c r="AA312" s="184"/>
      <c r="AB312" s="184">
        <v>2</v>
      </c>
      <c r="AC312" s="184">
        <v>5</v>
      </c>
      <c r="AD312" s="184"/>
      <c r="AE312" s="173"/>
      <c r="AF312" s="182">
        <v>0</v>
      </c>
      <c r="AG312" s="182">
        <v>2</v>
      </c>
      <c r="AH312" s="182">
        <v>1</v>
      </c>
      <c r="AI312" s="182">
        <v>0</v>
      </c>
      <c r="AJ312" s="182">
        <v>1</v>
      </c>
      <c r="AK312" s="182">
        <v>0</v>
      </c>
      <c r="AL312" s="182">
        <v>0</v>
      </c>
      <c r="AM312" s="182">
        <v>1</v>
      </c>
      <c r="AN312" s="182">
        <v>1</v>
      </c>
      <c r="AO312" s="182">
        <v>1</v>
      </c>
      <c r="AP312" s="182">
        <v>0</v>
      </c>
      <c r="AQ312" s="182">
        <v>1</v>
      </c>
      <c r="AR312" s="182">
        <v>1</v>
      </c>
      <c r="AS312" s="182"/>
      <c r="AT312" s="182">
        <v>1</v>
      </c>
      <c r="AU312" s="182">
        <v>1</v>
      </c>
      <c r="AV312" s="182"/>
      <c r="AX312" s="21"/>
      <c r="AY312" s="21"/>
      <c r="AZ312" s="21"/>
      <c r="BA312" s="21"/>
      <c r="BB312" s="21"/>
      <c r="BC312" s="21"/>
      <c r="BD312" s="21"/>
      <c r="BE312" s="21">
        <v>10</v>
      </c>
      <c r="BF312" s="21"/>
      <c r="BG312" s="21"/>
      <c r="BH312" s="21"/>
      <c r="BI312" s="21"/>
      <c r="BJ312" s="21"/>
      <c r="BK312" s="21"/>
      <c r="BL312" s="21"/>
      <c r="BM312" s="21"/>
      <c r="BN312" s="21"/>
    </row>
    <row r="313" spans="1:66" s="86" customFormat="1" ht="11.25" customHeight="1">
      <c r="A313" s="590">
        <v>27</v>
      </c>
      <c r="B313" s="487" t="s">
        <v>51</v>
      </c>
      <c r="C313" s="487" t="s">
        <v>52</v>
      </c>
      <c r="D313" s="487">
        <v>780821</v>
      </c>
      <c r="E313" s="182" t="s">
        <v>148</v>
      </c>
      <c r="F313" s="233">
        <f t="shared" si="99"/>
        <v>1.6428571428571428</v>
      </c>
      <c r="G313" s="182">
        <f t="shared" si="100"/>
        <v>14</v>
      </c>
      <c r="H313" s="182">
        <f t="shared" si="101"/>
        <v>10</v>
      </c>
      <c r="I313" s="182">
        <f t="shared" si="102"/>
        <v>13</v>
      </c>
      <c r="J313" s="183">
        <f t="shared" si="103"/>
        <v>23</v>
      </c>
      <c r="K313" s="182">
        <f t="shared" si="104"/>
        <v>0</v>
      </c>
      <c r="L313" s="185"/>
      <c r="M313" s="185"/>
      <c r="N313" s="184">
        <v>0</v>
      </c>
      <c r="O313" s="184">
        <v>1</v>
      </c>
      <c r="P313" s="184">
        <v>1</v>
      </c>
      <c r="Q313" s="184">
        <v>1</v>
      </c>
      <c r="R313" s="184">
        <v>0</v>
      </c>
      <c r="S313" s="787"/>
      <c r="T313" s="197">
        <v>0</v>
      </c>
      <c r="U313" s="681">
        <v>0</v>
      </c>
      <c r="V313" s="184">
        <v>2</v>
      </c>
      <c r="W313" s="184">
        <v>0</v>
      </c>
      <c r="X313" s="184">
        <v>1</v>
      </c>
      <c r="Y313" s="184"/>
      <c r="Z313" s="184">
        <v>1</v>
      </c>
      <c r="AA313" s="184">
        <v>0</v>
      </c>
      <c r="AB313" s="184">
        <v>3</v>
      </c>
      <c r="AC313" s="184">
        <v>0</v>
      </c>
      <c r="AD313" s="184"/>
      <c r="AE313" s="173"/>
      <c r="AF313" s="182">
        <v>0</v>
      </c>
      <c r="AG313" s="182">
        <v>1</v>
      </c>
      <c r="AH313" s="182">
        <v>0</v>
      </c>
      <c r="AI313" s="182">
        <v>0</v>
      </c>
      <c r="AJ313" s="182">
        <v>0</v>
      </c>
      <c r="AK313" s="182"/>
      <c r="AL313" s="182">
        <v>1</v>
      </c>
      <c r="AM313" s="182">
        <v>5</v>
      </c>
      <c r="AN313" s="182">
        <v>0</v>
      </c>
      <c r="AO313" s="182">
        <v>1</v>
      </c>
      <c r="AP313" s="182">
        <v>1</v>
      </c>
      <c r="AQ313" s="182"/>
      <c r="AR313" s="182">
        <v>1</v>
      </c>
      <c r="AS313" s="182">
        <v>0</v>
      </c>
      <c r="AT313" s="182">
        <v>2</v>
      </c>
      <c r="AU313" s="182">
        <v>1</v>
      </c>
      <c r="AV313" s="182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</row>
    <row r="314" spans="1:66" s="86" customFormat="1" ht="11.25" customHeight="1">
      <c r="A314" s="590">
        <v>30</v>
      </c>
      <c r="B314" s="487" t="s">
        <v>53</v>
      </c>
      <c r="C314" s="487" t="s">
        <v>26</v>
      </c>
      <c r="D314" s="487">
        <v>790328</v>
      </c>
      <c r="E314" s="182" t="s">
        <v>148</v>
      </c>
      <c r="F314" s="233" t="e">
        <f t="shared" si="99"/>
        <v>#DIV/0!</v>
      </c>
      <c r="G314" s="182">
        <f t="shared" si="100"/>
        <v>0</v>
      </c>
      <c r="H314" s="182">
        <f t="shared" si="101"/>
        <v>0</v>
      </c>
      <c r="I314" s="182">
        <f t="shared" si="102"/>
        <v>0</v>
      </c>
      <c r="J314" s="183">
        <f t="shared" si="103"/>
        <v>0</v>
      </c>
      <c r="K314" s="182">
        <f t="shared" si="104"/>
        <v>0</v>
      </c>
      <c r="L314" s="185"/>
      <c r="M314" s="185"/>
      <c r="N314" s="184"/>
      <c r="O314" s="184"/>
      <c r="P314" s="184"/>
      <c r="Q314" s="184"/>
      <c r="R314" s="184"/>
      <c r="S314" s="787"/>
      <c r="T314" s="197"/>
      <c r="U314" s="681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73"/>
      <c r="AF314" s="182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</row>
    <row r="315" spans="1:68" s="86" customFormat="1" ht="11.25" customHeight="1">
      <c r="A315" s="590">
        <v>33</v>
      </c>
      <c r="B315" s="487" t="s">
        <v>55</v>
      </c>
      <c r="C315" s="487" t="s">
        <v>29</v>
      </c>
      <c r="D315" s="487">
        <v>760806</v>
      </c>
      <c r="E315" s="182" t="s">
        <v>148</v>
      </c>
      <c r="F315" s="233">
        <f t="shared" si="99"/>
        <v>1.5</v>
      </c>
      <c r="G315" s="182">
        <f t="shared" si="100"/>
        <v>2</v>
      </c>
      <c r="H315" s="182">
        <f t="shared" si="101"/>
        <v>3</v>
      </c>
      <c r="I315" s="182">
        <f t="shared" si="102"/>
        <v>0</v>
      </c>
      <c r="J315" s="183">
        <f t="shared" si="103"/>
        <v>3</v>
      </c>
      <c r="K315" s="182">
        <f t="shared" si="104"/>
        <v>0</v>
      </c>
      <c r="L315" s="157"/>
      <c r="M315" s="157"/>
      <c r="N315" s="184"/>
      <c r="O315" s="184"/>
      <c r="P315" s="184">
        <v>1</v>
      </c>
      <c r="Q315" s="184"/>
      <c r="R315" s="184"/>
      <c r="S315" s="787"/>
      <c r="T315" s="197"/>
      <c r="U315" s="681"/>
      <c r="V315" s="184"/>
      <c r="W315" s="184"/>
      <c r="X315" s="184"/>
      <c r="Y315" s="184">
        <v>2</v>
      </c>
      <c r="Z315" s="184"/>
      <c r="AA315" s="184"/>
      <c r="AB315" s="184"/>
      <c r="AC315" s="184"/>
      <c r="AD315" s="184"/>
      <c r="AE315" s="189"/>
      <c r="AF315" s="182"/>
      <c r="AG315" s="182"/>
      <c r="AH315" s="182">
        <v>0</v>
      </c>
      <c r="AI315" s="182"/>
      <c r="AJ315" s="182"/>
      <c r="AK315" s="182"/>
      <c r="AL315" s="182"/>
      <c r="AM315" s="182"/>
      <c r="AN315" s="182"/>
      <c r="AO315" s="182"/>
      <c r="AP315" s="182"/>
      <c r="AQ315" s="182">
        <v>0</v>
      </c>
      <c r="AR315" s="182"/>
      <c r="AS315" s="182"/>
      <c r="AT315" s="182"/>
      <c r="AU315" s="182"/>
      <c r="AV315" s="182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186"/>
      <c r="BP315" s="186"/>
    </row>
    <row r="316" spans="1:66" s="191" customFormat="1" ht="11.25" customHeight="1">
      <c r="A316" s="590">
        <v>34</v>
      </c>
      <c r="B316" s="487" t="s">
        <v>381</v>
      </c>
      <c r="C316" s="487" t="s">
        <v>34</v>
      </c>
      <c r="D316" s="591">
        <v>920508</v>
      </c>
      <c r="E316" s="182" t="s">
        <v>148</v>
      </c>
      <c r="F316" s="233">
        <f t="shared" si="99"/>
        <v>0.2</v>
      </c>
      <c r="G316" s="182">
        <f t="shared" si="100"/>
        <v>5</v>
      </c>
      <c r="H316" s="182">
        <f t="shared" si="101"/>
        <v>1</v>
      </c>
      <c r="I316" s="182">
        <f t="shared" si="102"/>
        <v>0</v>
      </c>
      <c r="J316" s="183">
        <f t="shared" si="103"/>
        <v>1</v>
      </c>
      <c r="K316" s="182">
        <f t="shared" si="104"/>
        <v>0</v>
      </c>
      <c r="L316" s="187"/>
      <c r="M316" s="187"/>
      <c r="N316" s="184"/>
      <c r="O316" s="184"/>
      <c r="P316" s="184"/>
      <c r="Q316" s="184"/>
      <c r="R316" s="184">
        <v>0</v>
      </c>
      <c r="S316" s="787">
        <v>0</v>
      </c>
      <c r="T316" s="197"/>
      <c r="U316" s="681"/>
      <c r="V316" s="184">
        <v>0</v>
      </c>
      <c r="W316" s="184"/>
      <c r="X316" s="184"/>
      <c r="Y316" s="184"/>
      <c r="Z316" s="184">
        <v>1</v>
      </c>
      <c r="AA316" s="184"/>
      <c r="AB316" s="184"/>
      <c r="AC316" s="184">
        <v>0</v>
      </c>
      <c r="AD316" s="184"/>
      <c r="AE316" s="173"/>
      <c r="AF316" s="182"/>
      <c r="AG316" s="182"/>
      <c r="AH316" s="182"/>
      <c r="AI316" s="182"/>
      <c r="AJ316" s="182">
        <v>0</v>
      </c>
      <c r="AK316" s="182">
        <v>0</v>
      </c>
      <c r="AL316" s="182"/>
      <c r="AM316" s="182"/>
      <c r="AN316" s="182">
        <v>0</v>
      </c>
      <c r="AO316" s="182"/>
      <c r="AP316" s="182"/>
      <c r="AQ316" s="182"/>
      <c r="AR316" s="182">
        <v>0</v>
      </c>
      <c r="AS316" s="182"/>
      <c r="AT316" s="182"/>
      <c r="AU316" s="182">
        <v>0</v>
      </c>
      <c r="AV316" s="182"/>
      <c r="AW316" s="186"/>
      <c r="AX316" s="188"/>
      <c r="AY316" s="188"/>
      <c r="AZ316" s="188"/>
      <c r="BA316" s="188"/>
      <c r="BB316" s="188"/>
      <c r="BC316" s="188"/>
      <c r="BD316" s="188"/>
      <c r="BE316" s="188"/>
      <c r="BF316" s="188"/>
      <c r="BG316" s="188"/>
      <c r="BH316" s="188"/>
      <c r="BI316" s="188"/>
      <c r="BJ316" s="188"/>
      <c r="BK316" s="188"/>
      <c r="BL316" s="188"/>
      <c r="BM316" s="188"/>
      <c r="BN316" s="188"/>
    </row>
    <row r="317" spans="1:66" s="191" customFormat="1" ht="11.25" customHeight="1">
      <c r="A317" s="655"/>
      <c r="B317" s="655" t="s">
        <v>829</v>
      </c>
      <c r="C317" s="655" t="s">
        <v>289</v>
      </c>
      <c r="D317" s="715"/>
      <c r="E317" s="182" t="s">
        <v>148</v>
      </c>
      <c r="F317" s="233">
        <f aca="true" t="shared" si="105" ref="F317:F322">J317/G317</f>
        <v>3</v>
      </c>
      <c r="G317" s="182">
        <f aca="true" t="shared" si="106" ref="G317:G322">COUNT(N317:AD317)</f>
        <v>5</v>
      </c>
      <c r="H317" s="182">
        <f aca="true" t="shared" si="107" ref="H317:H322">SUM(N317:AD317)</f>
        <v>9</v>
      </c>
      <c r="I317" s="182">
        <f aca="true" t="shared" si="108" ref="I317:I322">SUM(AF317:AV317)</f>
        <v>6</v>
      </c>
      <c r="J317" s="183">
        <f aca="true" t="shared" si="109" ref="J317:J322">SUM(H317:I317)</f>
        <v>15</v>
      </c>
      <c r="K317" s="182"/>
      <c r="L317" s="187"/>
      <c r="M317" s="187"/>
      <c r="N317" s="184"/>
      <c r="O317" s="184"/>
      <c r="P317" s="184"/>
      <c r="Q317" s="184"/>
      <c r="R317" s="184"/>
      <c r="S317" s="787"/>
      <c r="T317" s="197"/>
      <c r="U317" s="681"/>
      <c r="V317" s="184"/>
      <c r="W317" s="184">
        <v>1</v>
      </c>
      <c r="X317" s="184">
        <v>1</v>
      </c>
      <c r="Y317" s="184"/>
      <c r="Z317" s="184">
        <v>2</v>
      </c>
      <c r="AA317" s="184">
        <v>0</v>
      </c>
      <c r="AB317" s="184"/>
      <c r="AC317" s="184">
        <v>5</v>
      </c>
      <c r="AD317" s="184"/>
      <c r="AE317" s="173"/>
      <c r="AF317" s="182"/>
      <c r="AG317" s="182"/>
      <c r="AH317" s="182"/>
      <c r="AI317" s="182"/>
      <c r="AJ317" s="182"/>
      <c r="AK317" s="182"/>
      <c r="AL317" s="182"/>
      <c r="AM317" s="182"/>
      <c r="AN317" s="182"/>
      <c r="AO317" s="182">
        <v>0</v>
      </c>
      <c r="AP317" s="182">
        <v>2</v>
      </c>
      <c r="AQ317" s="182"/>
      <c r="AR317" s="182">
        <v>0</v>
      </c>
      <c r="AS317" s="182">
        <v>2</v>
      </c>
      <c r="AT317" s="182"/>
      <c r="AU317" s="182">
        <v>2</v>
      </c>
      <c r="AV317" s="182"/>
      <c r="AW317" s="186"/>
      <c r="AX317" s="188"/>
      <c r="AY317" s="188"/>
      <c r="AZ317" s="188"/>
      <c r="BA317" s="188"/>
      <c r="BB317" s="188"/>
      <c r="BC317" s="188"/>
      <c r="BD317" s="188"/>
      <c r="BE317" s="188"/>
      <c r="BF317" s="188"/>
      <c r="BG317" s="188"/>
      <c r="BH317" s="188"/>
      <c r="BI317" s="188"/>
      <c r="BJ317" s="188"/>
      <c r="BK317" s="188"/>
      <c r="BL317" s="188"/>
      <c r="BM317" s="188"/>
      <c r="BN317" s="188"/>
    </row>
    <row r="318" spans="1:66" s="191" customFormat="1" ht="11.25" customHeight="1">
      <c r="A318" s="655"/>
      <c r="B318" s="655" t="s">
        <v>47</v>
      </c>
      <c r="C318" s="655" t="s">
        <v>251</v>
      </c>
      <c r="D318" s="715"/>
      <c r="E318" s="182" t="s">
        <v>825</v>
      </c>
      <c r="F318" s="233">
        <f t="shared" si="105"/>
        <v>0</v>
      </c>
      <c r="G318" s="182">
        <f t="shared" si="106"/>
        <v>1</v>
      </c>
      <c r="H318" s="182">
        <f t="shared" si="107"/>
        <v>0</v>
      </c>
      <c r="I318" s="182">
        <f t="shared" si="108"/>
        <v>0</v>
      </c>
      <c r="J318" s="183">
        <f t="shared" si="109"/>
        <v>0</v>
      </c>
      <c r="K318" s="182">
        <f>SUM(AX318:BN318)</f>
        <v>0</v>
      </c>
      <c r="L318" s="187"/>
      <c r="M318" s="187"/>
      <c r="N318" s="184"/>
      <c r="O318" s="184"/>
      <c r="P318" s="184"/>
      <c r="Q318" s="184"/>
      <c r="R318" s="184"/>
      <c r="S318" s="787"/>
      <c r="T318" s="197"/>
      <c r="U318" s="681"/>
      <c r="V318" s="184"/>
      <c r="W318" s="184"/>
      <c r="X318" s="184"/>
      <c r="Y318" s="184"/>
      <c r="Z318" s="184"/>
      <c r="AA318" s="184">
        <v>0</v>
      </c>
      <c r="AB318" s="184"/>
      <c r="AC318" s="184"/>
      <c r="AD318" s="184"/>
      <c r="AE318" s="173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>
        <v>0</v>
      </c>
      <c r="AT318" s="182"/>
      <c r="AU318" s="182"/>
      <c r="AV318" s="182"/>
      <c r="AW318" s="186"/>
      <c r="AX318" s="188"/>
      <c r="AY318" s="188"/>
      <c r="AZ318" s="188"/>
      <c r="BA318" s="188"/>
      <c r="BB318" s="188"/>
      <c r="BC318" s="188"/>
      <c r="BD318" s="188"/>
      <c r="BE318" s="188"/>
      <c r="BF318" s="188"/>
      <c r="BG318" s="188"/>
      <c r="BH318" s="188"/>
      <c r="BI318" s="188"/>
      <c r="BJ318" s="188"/>
      <c r="BK318" s="188"/>
      <c r="BL318" s="188"/>
      <c r="BM318" s="188"/>
      <c r="BN318" s="188"/>
    </row>
    <row r="319" spans="1:66" s="191" customFormat="1" ht="11.25" customHeight="1">
      <c r="A319" s="655"/>
      <c r="B319" s="655" t="s">
        <v>533</v>
      </c>
      <c r="C319" s="655" t="s">
        <v>52</v>
      </c>
      <c r="D319" s="715"/>
      <c r="E319" s="182" t="s">
        <v>825</v>
      </c>
      <c r="F319" s="233">
        <f t="shared" si="105"/>
        <v>1</v>
      </c>
      <c r="G319" s="182">
        <f t="shared" si="106"/>
        <v>1</v>
      </c>
      <c r="H319" s="182">
        <f t="shared" si="107"/>
        <v>1</v>
      </c>
      <c r="I319" s="182">
        <f t="shared" si="108"/>
        <v>0</v>
      </c>
      <c r="J319" s="183">
        <f t="shared" si="109"/>
        <v>1</v>
      </c>
      <c r="K319" s="182">
        <f>SUM(AX319:BN319)</f>
        <v>0</v>
      </c>
      <c r="L319" s="187"/>
      <c r="M319" s="187"/>
      <c r="N319" s="184"/>
      <c r="O319" s="184"/>
      <c r="P319" s="184"/>
      <c r="Q319" s="184"/>
      <c r="R319" s="184"/>
      <c r="S319" s="787"/>
      <c r="T319" s="197"/>
      <c r="U319" s="681"/>
      <c r="V319" s="184"/>
      <c r="W319" s="184"/>
      <c r="X319" s="184"/>
      <c r="Y319" s="184"/>
      <c r="Z319" s="184"/>
      <c r="AA319" s="184">
        <v>1</v>
      </c>
      <c r="AB319" s="184"/>
      <c r="AC319" s="184"/>
      <c r="AD319" s="184"/>
      <c r="AE319" s="173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>
        <v>0</v>
      </c>
      <c r="AT319" s="182"/>
      <c r="AU319" s="182"/>
      <c r="AV319" s="182"/>
      <c r="AW319" s="186"/>
      <c r="AX319" s="188"/>
      <c r="AY319" s="188"/>
      <c r="AZ319" s="188"/>
      <c r="BA319" s="188"/>
      <c r="BB319" s="188"/>
      <c r="BC319" s="188"/>
      <c r="BD319" s="188"/>
      <c r="BE319" s="188"/>
      <c r="BF319" s="188"/>
      <c r="BG319" s="188"/>
      <c r="BH319" s="188"/>
      <c r="BI319" s="188"/>
      <c r="BJ319" s="188"/>
      <c r="BK319" s="188"/>
      <c r="BL319" s="188"/>
      <c r="BM319" s="188"/>
      <c r="BN319" s="188"/>
    </row>
    <row r="320" spans="1:66" s="191" customFormat="1" ht="11.25" customHeight="1">
      <c r="A320" s="655"/>
      <c r="B320" s="655" t="s">
        <v>155</v>
      </c>
      <c r="C320" s="655" t="s">
        <v>156</v>
      </c>
      <c r="D320" s="715"/>
      <c r="E320" s="182" t="s">
        <v>825</v>
      </c>
      <c r="F320" s="233">
        <f t="shared" si="105"/>
        <v>0</v>
      </c>
      <c r="G320" s="182">
        <f t="shared" si="106"/>
        <v>1</v>
      </c>
      <c r="H320" s="182">
        <f t="shared" si="107"/>
        <v>0</v>
      </c>
      <c r="I320" s="182">
        <f t="shared" si="108"/>
        <v>0</v>
      </c>
      <c r="J320" s="183">
        <f t="shared" si="109"/>
        <v>0</v>
      </c>
      <c r="K320" s="182">
        <f>SUM(AX320:BN320)</f>
        <v>0</v>
      </c>
      <c r="L320" s="187"/>
      <c r="M320" s="187"/>
      <c r="N320" s="184"/>
      <c r="O320" s="184"/>
      <c r="P320" s="184"/>
      <c r="Q320" s="184"/>
      <c r="R320" s="184"/>
      <c r="S320" s="787"/>
      <c r="T320" s="197"/>
      <c r="U320" s="681"/>
      <c r="V320" s="184">
        <v>0</v>
      </c>
      <c r="W320" s="184"/>
      <c r="X320" s="184"/>
      <c r="Y320" s="184"/>
      <c r="Z320" s="184"/>
      <c r="AA320" s="184"/>
      <c r="AB320" s="184"/>
      <c r="AC320" s="184"/>
      <c r="AD320" s="184"/>
      <c r="AE320" s="173"/>
      <c r="AF320" s="182"/>
      <c r="AG320" s="182"/>
      <c r="AH320" s="182"/>
      <c r="AI320" s="182"/>
      <c r="AJ320" s="182"/>
      <c r="AK320" s="182"/>
      <c r="AL320" s="182"/>
      <c r="AM320" s="182"/>
      <c r="AN320" s="182">
        <v>0</v>
      </c>
      <c r="AO320" s="182"/>
      <c r="AP320" s="182"/>
      <c r="AQ320" s="182"/>
      <c r="AR320" s="182"/>
      <c r="AS320" s="182"/>
      <c r="AT320" s="182"/>
      <c r="AU320" s="182"/>
      <c r="AV320" s="182"/>
      <c r="AW320" s="186"/>
      <c r="AX320" s="188"/>
      <c r="AY320" s="188"/>
      <c r="AZ320" s="188"/>
      <c r="BA320" s="188"/>
      <c r="BB320" s="188"/>
      <c r="BC320" s="188"/>
      <c r="BD320" s="188"/>
      <c r="BE320" s="188"/>
      <c r="BF320" s="188"/>
      <c r="BG320" s="188"/>
      <c r="BH320" s="188"/>
      <c r="BI320" s="188"/>
      <c r="BJ320" s="188"/>
      <c r="BK320" s="188"/>
      <c r="BL320" s="188"/>
      <c r="BM320" s="188"/>
      <c r="BN320" s="188"/>
    </row>
    <row r="321" spans="1:66" s="191" customFormat="1" ht="11.25" customHeight="1">
      <c r="A321" s="655"/>
      <c r="B321" s="655" t="s">
        <v>889</v>
      </c>
      <c r="C321" s="655"/>
      <c r="D321" s="715"/>
      <c r="E321" s="182" t="s">
        <v>630</v>
      </c>
      <c r="F321" s="233">
        <f t="shared" si="105"/>
        <v>1</v>
      </c>
      <c r="G321" s="182">
        <f t="shared" si="106"/>
        <v>1</v>
      </c>
      <c r="H321" s="182">
        <f t="shared" si="107"/>
        <v>1</v>
      </c>
      <c r="I321" s="182">
        <f t="shared" si="108"/>
        <v>0</v>
      </c>
      <c r="J321" s="183">
        <f t="shared" si="109"/>
        <v>1</v>
      </c>
      <c r="K321" s="182">
        <f>SUM(AX321:BN321)</f>
        <v>0</v>
      </c>
      <c r="L321" s="187"/>
      <c r="M321" s="187"/>
      <c r="N321" s="184"/>
      <c r="O321" s="184"/>
      <c r="P321" s="184"/>
      <c r="Q321" s="184"/>
      <c r="R321" s="184"/>
      <c r="S321" s="787"/>
      <c r="T321" s="197"/>
      <c r="U321" s="681"/>
      <c r="V321" s="184"/>
      <c r="W321" s="184"/>
      <c r="X321" s="184"/>
      <c r="Y321" s="184"/>
      <c r="Z321" s="184"/>
      <c r="AA321" s="184"/>
      <c r="AB321" s="184">
        <v>1</v>
      </c>
      <c r="AC321" s="184"/>
      <c r="AD321" s="184"/>
      <c r="AE321" s="173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82"/>
      <c r="AW321" s="186"/>
      <c r="AX321" s="188"/>
      <c r="AY321" s="188"/>
      <c r="AZ321" s="188"/>
      <c r="BA321" s="188"/>
      <c r="BB321" s="188"/>
      <c r="BC321" s="188"/>
      <c r="BD321" s="188"/>
      <c r="BE321" s="188"/>
      <c r="BF321" s="188"/>
      <c r="BG321" s="188"/>
      <c r="BH321" s="188"/>
      <c r="BI321" s="188"/>
      <c r="BJ321" s="188"/>
      <c r="BK321" s="188"/>
      <c r="BL321" s="188"/>
      <c r="BM321" s="188"/>
      <c r="BN321" s="188"/>
    </row>
    <row r="322" spans="1:66" s="191" customFormat="1" ht="11.25" customHeight="1">
      <c r="A322" s="655"/>
      <c r="B322" s="753" t="s">
        <v>149</v>
      </c>
      <c r="C322" s="753" t="s">
        <v>834</v>
      </c>
      <c r="D322" s="715"/>
      <c r="E322" s="182" t="s">
        <v>630</v>
      </c>
      <c r="F322" s="233">
        <f t="shared" si="105"/>
        <v>8.333333333333334</v>
      </c>
      <c r="G322" s="182">
        <f t="shared" si="106"/>
        <v>3</v>
      </c>
      <c r="H322" s="182">
        <f t="shared" si="107"/>
        <v>25</v>
      </c>
      <c r="I322" s="182">
        <f t="shared" si="108"/>
        <v>0</v>
      </c>
      <c r="J322" s="183">
        <f t="shared" si="109"/>
        <v>25</v>
      </c>
      <c r="K322" s="182">
        <f>SUM(AX322:BN322)</f>
        <v>0</v>
      </c>
      <c r="L322" s="187"/>
      <c r="M322" s="187"/>
      <c r="N322" s="184"/>
      <c r="O322" s="184"/>
      <c r="P322" s="184"/>
      <c r="Q322" s="184"/>
      <c r="R322" s="184"/>
      <c r="S322" s="787"/>
      <c r="T322" s="197"/>
      <c r="U322" s="681"/>
      <c r="V322" s="184"/>
      <c r="W322" s="184"/>
      <c r="X322" s="184">
        <v>9</v>
      </c>
      <c r="Y322" s="184"/>
      <c r="Z322" s="184">
        <v>5</v>
      </c>
      <c r="AA322" s="184">
        <v>11</v>
      </c>
      <c r="AB322" s="184"/>
      <c r="AC322" s="184"/>
      <c r="AD322" s="184"/>
      <c r="AE322" s="173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6"/>
      <c r="AX322" s="188"/>
      <c r="AY322" s="188"/>
      <c r="AZ322" s="188"/>
      <c r="BA322" s="188"/>
      <c r="BB322" s="188"/>
      <c r="BC322" s="188"/>
      <c r="BD322" s="188"/>
      <c r="BE322" s="188"/>
      <c r="BF322" s="188"/>
      <c r="BG322" s="188"/>
      <c r="BH322" s="188"/>
      <c r="BI322" s="188"/>
      <c r="BJ322" s="188"/>
      <c r="BK322" s="188"/>
      <c r="BL322" s="188"/>
      <c r="BM322" s="188"/>
      <c r="BN322" s="188"/>
    </row>
    <row r="323" spans="1:68" s="191" customFormat="1" ht="11.25" customHeight="1">
      <c r="A323" s="36"/>
      <c r="B323" s="483" t="s">
        <v>699</v>
      </c>
      <c r="C323" s="483" t="s">
        <v>109</v>
      </c>
      <c r="D323" s="38"/>
      <c r="E323" s="182" t="s">
        <v>630</v>
      </c>
      <c r="F323" s="233">
        <f t="shared" si="99"/>
        <v>12</v>
      </c>
      <c r="G323" s="182">
        <f t="shared" si="100"/>
        <v>1</v>
      </c>
      <c r="H323" s="182">
        <f t="shared" si="101"/>
        <v>12</v>
      </c>
      <c r="I323" s="182">
        <f t="shared" si="102"/>
        <v>0</v>
      </c>
      <c r="J323" s="183">
        <f t="shared" si="103"/>
        <v>12</v>
      </c>
      <c r="K323" s="182">
        <f t="shared" si="104"/>
        <v>0</v>
      </c>
      <c r="L323" s="173"/>
      <c r="M323" s="173"/>
      <c r="N323" s="184"/>
      <c r="O323" s="184"/>
      <c r="P323" s="184"/>
      <c r="Q323" s="184"/>
      <c r="R323" s="184"/>
      <c r="S323" s="787">
        <v>12</v>
      </c>
      <c r="T323" s="197"/>
      <c r="U323" s="681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73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X323" s="182"/>
      <c r="AY323" s="182"/>
      <c r="AZ323" s="182"/>
      <c r="BA323" s="182"/>
      <c r="BB323" s="182"/>
      <c r="BC323" s="182"/>
      <c r="BD323" s="182"/>
      <c r="BE323" s="182"/>
      <c r="BF323" s="182"/>
      <c r="BG323" s="182"/>
      <c r="BH323" s="182"/>
      <c r="BI323" s="182"/>
      <c r="BJ323" s="182"/>
      <c r="BK323" s="182"/>
      <c r="BL323" s="182"/>
      <c r="BM323" s="182"/>
      <c r="BN323" s="182"/>
      <c r="BP323" s="86"/>
    </row>
    <row r="324" spans="1:67" s="86" customFormat="1" ht="11.25" customHeight="1">
      <c r="A324" s="36"/>
      <c r="B324" s="440" t="s">
        <v>486</v>
      </c>
      <c r="C324" s="440" t="s">
        <v>617</v>
      </c>
      <c r="D324" s="22"/>
      <c r="E324" s="182" t="s">
        <v>630</v>
      </c>
      <c r="F324" s="233">
        <f t="shared" si="99"/>
        <v>6.25</v>
      </c>
      <c r="G324" s="182">
        <f t="shared" si="100"/>
        <v>4</v>
      </c>
      <c r="H324" s="182">
        <f t="shared" si="101"/>
        <v>25</v>
      </c>
      <c r="I324" s="182">
        <f t="shared" si="102"/>
        <v>0</v>
      </c>
      <c r="J324" s="183">
        <f>SUM(H324:I324)</f>
        <v>25</v>
      </c>
      <c r="K324" s="182">
        <f>SUM(AX324:BN324)</f>
        <v>0</v>
      </c>
      <c r="L324" s="173"/>
      <c r="M324" s="173"/>
      <c r="N324" s="184"/>
      <c r="O324" s="184"/>
      <c r="P324" s="184"/>
      <c r="Q324" s="184"/>
      <c r="R324" s="184"/>
      <c r="S324" s="787">
        <v>9</v>
      </c>
      <c r="T324" s="197"/>
      <c r="U324" s="681"/>
      <c r="V324" s="184"/>
      <c r="W324" s="184">
        <v>2</v>
      </c>
      <c r="X324" s="184"/>
      <c r="Y324" s="184"/>
      <c r="Z324" s="184"/>
      <c r="AA324" s="184"/>
      <c r="AB324" s="184">
        <v>9</v>
      </c>
      <c r="AC324" s="184">
        <v>5</v>
      </c>
      <c r="AD324" s="184"/>
      <c r="AE324" s="173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182"/>
      <c r="AT324" s="182"/>
      <c r="AU324" s="182"/>
      <c r="AV324" s="182"/>
      <c r="AW324" s="191"/>
      <c r="AX324" s="182"/>
      <c r="AY324" s="182"/>
      <c r="AZ324" s="182"/>
      <c r="BA324" s="182"/>
      <c r="BB324" s="182"/>
      <c r="BC324" s="182"/>
      <c r="BD324" s="182"/>
      <c r="BE324" s="182"/>
      <c r="BF324" s="182"/>
      <c r="BG324" s="182"/>
      <c r="BH324" s="182"/>
      <c r="BI324" s="182"/>
      <c r="BJ324" s="182"/>
      <c r="BK324" s="182"/>
      <c r="BL324" s="182"/>
      <c r="BM324" s="182"/>
      <c r="BN324" s="182"/>
      <c r="BO324" s="191"/>
    </row>
    <row r="325" spans="1:67" s="86" customFormat="1" ht="11.25" customHeight="1">
      <c r="A325" s="180"/>
      <c r="B325" s="440" t="s">
        <v>382</v>
      </c>
      <c r="C325" s="440" t="s">
        <v>367</v>
      </c>
      <c r="D325" s="217"/>
      <c r="E325" s="182" t="s">
        <v>630</v>
      </c>
      <c r="F325" s="233">
        <f t="shared" si="99"/>
        <v>9.285714285714286</v>
      </c>
      <c r="G325" s="182">
        <f t="shared" si="100"/>
        <v>7</v>
      </c>
      <c r="H325" s="182">
        <f t="shared" si="101"/>
        <v>65</v>
      </c>
      <c r="I325" s="182">
        <f t="shared" si="102"/>
        <v>0</v>
      </c>
      <c r="J325" s="183">
        <f>SUM(H325:I325)</f>
        <v>65</v>
      </c>
      <c r="K325" s="182">
        <f>SUM(AX325:BN325)</f>
        <v>0</v>
      </c>
      <c r="L325" s="173"/>
      <c r="M325" s="173"/>
      <c r="N325" s="184"/>
      <c r="O325" s="184">
        <v>4</v>
      </c>
      <c r="P325" s="184">
        <v>12</v>
      </c>
      <c r="Q325" s="184">
        <v>6</v>
      </c>
      <c r="R325" s="184">
        <v>9</v>
      </c>
      <c r="S325" s="787"/>
      <c r="T325" s="197"/>
      <c r="U325" s="681">
        <v>10</v>
      </c>
      <c r="V325" s="184"/>
      <c r="W325" s="184">
        <v>19</v>
      </c>
      <c r="X325" s="184"/>
      <c r="Y325" s="184">
        <v>5</v>
      </c>
      <c r="Z325" s="184"/>
      <c r="AA325" s="184"/>
      <c r="AB325" s="184"/>
      <c r="AC325" s="184"/>
      <c r="AD325" s="184"/>
      <c r="AE325" s="173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91"/>
      <c r="AX325" s="182"/>
      <c r="AY325" s="182"/>
      <c r="AZ325" s="182"/>
      <c r="BA325" s="182"/>
      <c r="BB325" s="182"/>
      <c r="BC325" s="182"/>
      <c r="BD325" s="182"/>
      <c r="BE325" s="182"/>
      <c r="BF325" s="182"/>
      <c r="BG325" s="182"/>
      <c r="BH325" s="182"/>
      <c r="BI325" s="182"/>
      <c r="BJ325" s="182"/>
      <c r="BK325" s="182"/>
      <c r="BL325" s="182"/>
      <c r="BM325" s="182"/>
      <c r="BN325" s="182"/>
      <c r="BO325" s="191"/>
    </row>
    <row r="326" spans="1:67" ht="12.75">
      <c r="A326" s="180"/>
      <c r="B326" s="483" t="s">
        <v>629</v>
      </c>
      <c r="C326" s="483" t="s">
        <v>109</v>
      </c>
      <c r="D326" s="484"/>
      <c r="E326" s="194" t="s">
        <v>630</v>
      </c>
      <c r="F326" s="472">
        <f t="shared" si="99"/>
        <v>7.666666666666667</v>
      </c>
      <c r="G326" s="194">
        <f t="shared" si="100"/>
        <v>3</v>
      </c>
      <c r="H326" s="182">
        <f t="shared" si="101"/>
        <v>23</v>
      </c>
      <c r="I326" s="182">
        <f t="shared" si="102"/>
        <v>0</v>
      </c>
      <c r="J326" s="183">
        <f>H326</f>
        <v>23</v>
      </c>
      <c r="K326" s="182">
        <f>SUM(AX326:BN326)</f>
        <v>0</v>
      </c>
      <c r="L326" s="173"/>
      <c r="M326" s="173"/>
      <c r="N326" s="184">
        <v>1</v>
      </c>
      <c r="O326" s="184"/>
      <c r="P326" s="184"/>
      <c r="Q326" s="184"/>
      <c r="R326" s="184"/>
      <c r="S326" s="787"/>
      <c r="T326" s="197">
        <v>16</v>
      </c>
      <c r="U326" s="681"/>
      <c r="V326" s="184">
        <v>6</v>
      </c>
      <c r="W326" s="184"/>
      <c r="X326" s="184"/>
      <c r="Y326" s="184"/>
      <c r="Z326" s="184"/>
      <c r="AA326" s="184"/>
      <c r="AB326" s="184"/>
      <c r="AC326" s="184"/>
      <c r="AD326" s="184"/>
      <c r="AE326" s="173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91"/>
      <c r="AX326" s="182"/>
      <c r="AY326" s="182"/>
      <c r="AZ326" s="182"/>
      <c r="BA326" s="182"/>
      <c r="BB326" s="182"/>
      <c r="BC326" s="182"/>
      <c r="BD326" s="182"/>
      <c r="BE326" s="182"/>
      <c r="BF326" s="182"/>
      <c r="BG326" s="182"/>
      <c r="BH326" s="182"/>
      <c r="BI326" s="182"/>
      <c r="BJ326" s="182"/>
      <c r="BK326" s="182"/>
      <c r="BL326" s="182"/>
      <c r="BM326" s="182"/>
      <c r="BN326" s="182"/>
      <c r="BO326" s="191"/>
    </row>
    <row r="327" spans="1:67" s="455" customFormat="1" ht="11.25" customHeight="1">
      <c r="A327" s="488" t="s">
        <v>497</v>
      </c>
      <c r="B327" s="175" t="s">
        <v>64</v>
      </c>
      <c r="C327" s="175" t="s">
        <v>65</v>
      </c>
      <c r="D327" s="176" t="s">
        <v>444</v>
      </c>
      <c r="E327" s="177" t="s">
        <v>445</v>
      </c>
      <c r="F327" s="232" t="s">
        <v>485</v>
      </c>
      <c r="G327" s="177" t="s">
        <v>446</v>
      </c>
      <c r="H327" s="177" t="s">
        <v>447</v>
      </c>
      <c r="I327" s="177" t="s">
        <v>448</v>
      </c>
      <c r="J327" s="177" t="s">
        <v>449</v>
      </c>
      <c r="K327" s="177" t="s">
        <v>450</v>
      </c>
      <c r="L327" s="178"/>
      <c r="M327" s="178"/>
      <c r="N327" s="177">
        <v>1</v>
      </c>
      <c r="O327" s="177">
        <v>2</v>
      </c>
      <c r="P327" s="177">
        <v>3</v>
      </c>
      <c r="Q327" s="177">
        <v>4</v>
      </c>
      <c r="R327" s="177">
        <v>5</v>
      </c>
      <c r="S327" s="786">
        <v>6</v>
      </c>
      <c r="T327" s="791">
        <v>7</v>
      </c>
      <c r="U327" s="680">
        <v>8</v>
      </c>
      <c r="V327" s="177">
        <v>9</v>
      </c>
      <c r="W327" s="179">
        <v>10</v>
      </c>
      <c r="X327" s="179">
        <v>11</v>
      </c>
      <c r="Y327" s="179">
        <v>12</v>
      </c>
      <c r="Z327" s="179">
        <v>13</v>
      </c>
      <c r="AA327" s="179">
        <v>14</v>
      </c>
      <c r="AB327" s="179">
        <v>15</v>
      </c>
      <c r="AC327" s="179">
        <v>16</v>
      </c>
      <c r="AD327" s="179">
        <v>17</v>
      </c>
      <c r="AE327" s="157"/>
      <c r="AF327" s="177">
        <v>1</v>
      </c>
      <c r="AG327" s="177">
        <v>2</v>
      </c>
      <c r="AH327" s="177">
        <v>3</v>
      </c>
      <c r="AI327" s="177">
        <v>4</v>
      </c>
      <c r="AJ327" s="177">
        <v>5</v>
      </c>
      <c r="AK327" s="177">
        <v>6</v>
      </c>
      <c r="AL327" s="177">
        <v>7</v>
      </c>
      <c r="AM327" s="177">
        <v>8</v>
      </c>
      <c r="AN327" s="177">
        <v>9</v>
      </c>
      <c r="AO327" s="179">
        <v>10</v>
      </c>
      <c r="AP327" s="179">
        <v>11</v>
      </c>
      <c r="AQ327" s="179">
        <v>12</v>
      </c>
      <c r="AR327" s="179">
        <v>13</v>
      </c>
      <c r="AS327" s="179">
        <v>14</v>
      </c>
      <c r="AT327" s="179">
        <v>15</v>
      </c>
      <c r="AU327" s="179">
        <v>16</v>
      </c>
      <c r="AV327" s="179">
        <v>17</v>
      </c>
      <c r="AW327" s="86"/>
      <c r="AX327" s="177">
        <v>1</v>
      </c>
      <c r="AY327" s="177">
        <v>2</v>
      </c>
      <c r="AZ327" s="177">
        <v>3</v>
      </c>
      <c r="BA327" s="177">
        <v>4</v>
      </c>
      <c r="BB327" s="177">
        <v>5</v>
      </c>
      <c r="BC327" s="177">
        <v>6</v>
      </c>
      <c r="BD327" s="177">
        <v>7</v>
      </c>
      <c r="BE327" s="177">
        <v>8</v>
      </c>
      <c r="BF327" s="177">
        <v>9</v>
      </c>
      <c r="BG327" s="177">
        <v>10</v>
      </c>
      <c r="BH327" s="177">
        <v>11</v>
      </c>
      <c r="BI327" s="177">
        <v>12</v>
      </c>
      <c r="BJ327" s="177">
        <v>13</v>
      </c>
      <c r="BK327" s="177">
        <v>14</v>
      </c>
      <c r="BL327" s="177">
        <v>15</v>
      </c>
      <c r="BM327" s="177">
        <v>16</v>
      </c>
      <c r="BN327" s="177">
        <v>17</v>
      </c>
      <c r="BO327" s="86"/>
    </row>
    <row r="328" spans="1:66" s="86" customFormat="1" ht="11.25" customHeight="1">
      <c r="A328" s="220">
        <v>96</v>
      </c>
      <c r="B328" s="221" t="s">
        <v>616</v>
      </c>
      <c r="C328" s="49" t="s">
        <v>617</v>
      </c>
      <c r="D328" s="38" t="s">
        <v>625</v>
      </c>
      <c r="E328" s="182" t="s">
        <v>614</v>
      </c>
      <c r="F328" s="233">
        <f aca="true" t="shared" si="110" ref="F328:F346">J328/G328</f>
        <v>0.9375</v>
      </c>
      <c r="G328" s="182">
        <f aca="true" t="shared" si="111" ref="G328:G346">COUNT(N328:AD328)</f>
        <v>16</v>
      </c>
      <c r="H328" s="182">
        <f aca="true" t="shared" si="112" ref="H328:H346">SUM(N328:AD328)</f>
        <v>7</v>
      </c>
      <c r="I328" s="182">
        <f aca="true" t="shared" si="113" ref="I328:I346">SUM(AF328:AV328)</f>
        <v>8</v>
      </c>
      <c r="J328" s="183">
        <f aca="true" t="shared" si="114" ref="J328:J339">SUM(H328:I328)</f>
        <v>15</v>
      </c>
      <c r="K328" s="182">
        <f aca="true" t="shared" si="115" ref="K328:K339">SUM(AX328:BN328)</f>
        <v>0</v>
      </c>
      <c r="L328" s="157"/>
      <c r="M328" s="157"/>
      <c r="N328" s="184">
        <v>0</v>
      </c>
      <c r="O328" s="184">
        <v>1</v>
      </c>
      <c r="P328" s="184">
        <v>0</v>
      </c>
      <c r="Q328" s="184">
        <v>0</v>
      </c>
      <c r="R328" s="184">
        <v>1</v>
      </c>
      <c r="S328" s="787">
        <v>0</v>
      </c>
      <c r="T328" s="197">
        <v>0</v>
      </c>
      <c r="U328" s="681">
        <v>0</v>
      </c>
      <c r="V328" s="184">
        <v>1</v>
      </c>
      <c r="W328" s="184">
        <v>0</v>
      </c>
      <c r="X328" s="184">
        <v>0</v>
      </c>
      <c r="Y328" s="184">
        <v>2</v>
      </c>
      <c r="Z328" s="816"/>
      <c r="AA328" s="184">
        <v>1</v>
      </c>
      <c r="AB328" s="184">
        <v>1</v>
      </c>
      <c r="AC328" s="184">
        <v>0</v>
      </c>
      <c r="AD328" s="184">
        <v>0</v>
      </c>
      <c r="AE328" s="173"/>
      <c r="AF328" s="182">
        <v>1</v>
      </c>
      <c r="AG328" s="182">
        <v>0</v>
      </c>
      <c r="AH328" s="182">
        <v>0</v>
      </c>
      <c r="AI328" s="182">
        <v>0</v>
      </c>
      <c r="AJ328" s="182">
        <v>0</v>
      </c>
      <c r="AK328" s="182">
        <v>1</v>
      </c>
      <c r="AL328" s="182">
        <v>0</v>
      </c>
      <c r="AM328" s="182">
        <v>1</v>
      </c>
      <c r="AN328" s="182">
        <v>0</v>
      </c>
      <c r="AO328" s="182">
        <v>1</v>
      </c>
      <c r="AP328" s="182">
        <v>0</v>
      </c>
      <c r="AQ328" s="182">
        <v>0</v>
      </c>
      <c r="AR328" s="816"/>
      <c r="AS328" s="182">
        <v>0</v>
      </c>
      <c r="AT328" s="182">
        <v>2</v>
      </c>
      <c r="AU328" s="182">
        <v>2</v>
      </c>
      <c r="AV328" s="182">
        <v>0</v>
      </c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</row>
    <row r="329" spans="1:68" s="86" customFormat="1" ht="11.25" customHeight="1">
      <c r="A329" s="222">
        <v>94</v>
      </c>
      <c r="B329" s="223" t="s">
        <v>618</v>
      </c>
      <c r="C329" s="168" t="s">
        <v>31</v>
      </c>
      <c r="D329" s="38" t="s">
        <v>625</v>
      </c>
      <c r="E329" s="182" t="s">
        <v>614</v>
      </c>
      <c r="F329" s="233">
        <f t="shared" si="110"/>
        <v>1.6428571428571428</v>
      </c>
      <c r="G329" s="182">
        <f t="shared" si="111"/>
        <v>14</v>
      </c>
      <c r="H329" s="182">
        <f t="shared" si="112"/>
        <v>15</v>
      </c>
      <c r="I329" s="182">
        <f t="shared" si="113"/>
        <v>8</v>
      </c>
      <c r="J329" s="183">
        <f t="shared" si="114"/>
        <v>23</v>
      </c>
      <c r="K329" s="182">
        <f t="shared" si="115"/>
        <v>0</v>
      </c>
      <c r="L329" s="185"/>
      <c r="M329" s="185"/>
      <c r="N329" s="184">
        <v>3</v>
      </c>
      <c r="O329" s="184">
        <v>1</v>
      </c>
      <c r="P329" s="184">
        <v>0</v>
      </c>
      <c r="Q329" s="184">
        <v>2</v>
      </c>
      <c r="R329" s="184">
        <v>0</v>
      </c>
      <c r="S329" s="787">
        <v>0</v>
      </c>
      <c r="T329" s="197">
        <v>0</v>
      </c>
      <c r="U329" s="681">
        <v>2</v>
      </c>
      <c r="V329" s="184">
        <v>1</v>
      </c>
      <c r="W329" s="184">
        <v>1</v>
      </c>
      <c r="X329" s="184"/>
      <c r="Y329" s="184"/>
      <c r="Z329" s="816"/>
      <c r="AA329" s="184">
        <v>0</v>
      </c>
      <c r="AB329" s="184">
        <v>1</v>
      </c>
      <c r="AC329" s="184">
        <v>2</v>
      </c>
      <c r="AD329" s="184">
        <v>2</v>
      </c>
      <c r="AE329" s="173"/>
      <c r="AF329" s="182">
        <v>2</v>
      </c>
      <c r="AG329" s="182">
        <v>0</v>
      </c>
      <c r="AH329" s="182">
        <v>0</v>
      </c>
      <c r="AI329" s="182">
        <v>0</v>
      </c>
      <c r="AJ329" s="182">
        <v>0</v>
      </c>
      <c r="AK329" s="182">
        <v>0</v>
      </c>
      <c r="AL329" s="182">
        <v>0</v>
      </c>
      <c r="AM329" s="182">
        <v>0</v>
      </c>
      <c r="AN329" s="182">
        <v>1</v>
      </c>
      <c r="AO329" s="182">
        <v>0</v>
      </c>
      <c r="AP329" s="182"/>
      <c r="AQ329" s="182"/>
      <c r="AR329" s="816"/>
      <c r="AS329" s="182">
        <v>3</v>
      </c>
      <c r="AT329" s="182">
        <v>1</v>
      </c>
      <c r="AU329" s="182">
        <v>1</v>
      </c>
      <c r="AV329" s="182">
        <v>0</v>
      </c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P329" s="186"/>
    </row>
    <row r="330" spans="1:68" s="186" customFormat="1" ht="11.25" customHeight="1">
      <c r="A330" s="220">
        <v>11</v>
      </c>
      <c r="B330" s="223" t="s">
        <v>619</v>
      </c>
      <c r="C330" s="49" t="s">
        <v>52</v>
      </c>
      <c r="D330" s="38" t="s">
        <v>626</v>
      </c>
      <c r="E330" s="182" t="s">
        <v>614</v>
      </c>
      <c r="F330" s="233">
        <f t="shared" si="110"/>
        <v>1.6875</v>
      </c>
      <c r="G330" s="182">
        <f t="shared" si="111"/>
        <v>16</v>
      </c>
      <c r="H330" s="182">
        <f t="shared" si="112"/>
        <v>6</v>
      </c>
      <c r="I330" s="182">
        <f t="shared" si="113"/>
        <v>21</v>
      </c>
      <c r="J330" s="183">
        <f t="shared" si="114"/>
        <v>27</v>
      </c>
      <c r="K330" s="182">
        <f t="shared" si="115"/>
        <v>0</v>
      </c>
      <c r="L330" s="157"/>
      <c r="M330" s="157"/>
      <c r="N330" s="184">
        <v>0</v>
      </c>
      <c r="O330" s="184">
        <v>0</v>
      </c>
      <c r="P330" s="184">
        <v>0</v>
      </c>
      <c r="Q330" s="184">
        <v>0</v>
      </c>
      <c r="R330" s="184">
        <v>2</v>
      </c>
      <c r="S330" s="787">
        <v>0</v>
      </c>
      <c r="T330" s="197">
        <v>1</v>
      </c>
      <c r="U330" s="681">
        <v>1</v>
      </c>
      <c r="V330" s="184">
        <v>1</v>
      </c>
      <c r="W330" s="184">
        <v>0</v>
      </c>
      <c r="X330" s="184">
        <v>0</v>
      </c>
      <c r="Y330" s="184">
        <v>0</v>
      </c>
      <c r="Z330" s="816"/>
      <c r="AA330" s="184">
        <v>0</v>
      </c>
      <c r="AB330" s="184">
        <v>0</v>
      </c>
      <c r="AC330" s="184">
        <v>1</v>
      </c>
      <c r="AD330" s="184">
        <v>0</v>
      </c>
      <c r="AE330" s="173"/>
      <c r="AF330" s="182">
        <v>2</v>
      </c>
      <c r="AG330" s="182">
        <v>1</v>
      </c>
      <c r="AH330" s="182">
        <v>1</v>
      </c>
      <c r="AI330" s="182">
        <v>0</v>
      </c>
      <c r="AJ330" s="182">
        <v>2</v>
      </c>
      <c r="AK330" s="182">
        <v>1</v>
      </c>
      <c r="AL330" s="182">
        <v>3</v>
      </c>
      <c r="AM330" s="182">
        <v>3</v>
      </c>
      <c r="AN330" s="182">
        <v>0</v>
      </c>
      <c r="AO330" s="182">
        <v>0</v>
      </c>
      <c r="AP330" s="182">
        <v>0</v>
      </c>
      <c r="AQ330" s="182">
        <v>1</v>
      </c>
      <c r="AR330" s="816"/>
      <c r="AS330" s="182">
        <v>0</v>
      </c>
      <c r="AT330" s="182">
        <v>1</v>
      </c>
      <c r="AU330" s="182">
        <v>1</v>
      </c>
      <c r="AV330" s="182">
        <v>5</v>
      </c>
      <c r="AW330" s="86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86"/>
      <c r="BP330" s="86"/>
    </row>
    <row r="331" spans="1:67" s="86" customFormat="1" ht="11.25" customHeight="1">
      <c r="A331" s="220"/>
      <c r="B331" s="223" t="s">
        <v>620</v>
      </c>
      <c r="C331" s="49" t="s">
        <v>24</v>
      </c>
      <c r="D331" s="38" t="s">
        <v>627</v>
      </c>
      <c r="E331" s="182" t="s">
        <v>614</v>
      </c>
      <c r="F331" s="233">
        <f t="shared" si="110"/>
        <v>9.5</v>
      </c>
      <c r="G331" s="182">
        <f t="shared" si="111"/>
        <v>2</v>
      </c>
      <c r="H331" s="182">
        <f t="shared" si="112"/>
        <v>9</v>
      </c>
      <c r="I331" s="182">
        <f t="shared" si="113"/>
        <v>10</v>
      </c>
      <c r="J331" s="183">
        <f t="shared" si="114"/>
        <v>19</v>
      </c>
      <c r="K331" s="182">
        <f t="shared" si="115"/>
        <v>0</v>
      </c>
      <c r="L331" s="157"/>
      <c r="M331" s="157"/>
      <c r="N331" s="184">
        <v>6</v>
      </c>
      <c r="O331" s="184"/>
      <c r="P331" s="184"/>
      <c r="Q331" s="184"/>
      <c r="R331" s="184"/>
      <c r="S331" s="787"/>
      <c r="T331" s="197"/>
      <c r="U331" s="681">
        <v>3</v>
      </c>
      <c r="V331" s="184"/>
      <c r="W331" s="184"/>
      <c r="X331" s="184"/>
      <c r="Y331" s="184"/>
      <c r="Z331" s="816"/>
      <c r="AA331" s="184"/>
      <c r="AB331" s="184"/>
      <c r="AC331" s="184"/>
      <c r="AD331" s="184"/>
      <c r="AE331" s="173"/>
      <c r="AF331" s="182">
        <v>6</v>
      </c>
      <c r="AG331" s="182"/>
      <c r="AH331" s="182"/>
      <c r="AI331" s="182"/>
      <c r="AJ331" s="182"/>
      <c r="AK331" s="182"/>
      <c r="AL331" s="182"/>
      <c r="AM331" s="182">
        <v>4</v>
      </c>
      <c r="AN331" s="182"/>
      <c r="AO331" s="182"/>
      <c r="AP331" s="182"/>
      <c r="AQ331" s="182"/>
      <c r="AR331" s="816"/>
      <c r="AS331" s="182"/>
      <c r="AT331" s="182"/>
      <c r="AU331" s="182"/>
      <c r="AV331" s="182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186"/>
    </row>
    <row r="332" spans="1:66" s="86" customFormat="1" ht="11.25" customHeight="1">
      <c r="A332" s="220">
        <v>37</v>
      </c>
      <c r="B332" s="223" t="s">
        <v>621</v>
      </c>
      <c r="C332" s="49" t="s">
        <v>129</v>
      </c>
      <c r="D332" s="38" t="s">
        <v>626</v>
      </c>
      <c r="E332" s="182" t="s">
        <v>614</v>
      </c>
      <c r="F332" s="233">
        <f t="shared" si="110"/>
        <v>2.272727272727273</v>
      </c>
      <c r="G332" s="182">
        <f t="shared" si="111"/>
        <v>11</v>
      </c>
      <c r="H332" s="182">
        <f t="shared" si="112"/>
        <v>16</v>
      </c>
      <c r="I332" s="182">
        <f t="shared" si="113"/>
        <v>9</v>
      </c>
      <c r="J332" s="183">
        <f t="shared" si="114"/>
        <v>25</v>
      </c>
      <c r="K332" s="182">
        <f t="shared" si="115"/>
        <v>0</v>
      </c>
      <c r="L332" s="187"/>
      <c r="M332" s="187"/>
      <c r="N332" s="184">
        <v>3</v>
      </c>
      <c r="O332" s="184">
        <v>1</v>
      </c>
      <c r="P332" s="184">
        <v>4</v>
      </c>
      <c r="Q332" s="184"/>
      <c r="R332" s="184"/>
      <c r="S332" s="787"/>
      <c r="T332" s="197"/>
      <c r="U332" s="681">
        <v>2</v>
      </c>
      <c r="V332" s="184">
        <v>1</v>
      </c>
      <c r="W332" s="184">
        <v>1</v>
      </c>
      <c r="X332" s="184">
        <v>1</v>
      </c>
      <c r="Y332" s="184">
        <v>0</v>
      </c>
      <c r="Z332" s="816"/>
      <c r="AA332" s="184">
        <v>1</v>
      </c>
      <c r="AB332" s="184">
        <v>2</v>
      </c>
      <c r="AC332" s="184">
        <v>0</v>
      </c>
      <c r="AD332" s="184"/>
      <c r="AE332" s="173"/>
      <c r="AF332" s="182">
        <v>2</v>
      </c>
      <c r="AG332" s="182">
        <v>1</v>
      </c>
      <c r="AH332" s="182">
        <v>0</v>
      </c>
      <c r="AI332" s="182"/>
      <c r="AJ332" s="182"/>
      <c r="AK332" s="182"/>
      <c r="AL332" s="182"/>
      <c r="AM332" s="182">
        <v>0</v>
      </c>
      <c r="AN332" s="182">
        <v>1</v>
      </c>
      <c r="AO332" s="182">
        <v>1</v>
      </c>
      <c r="AP332" s="182">
        <v>0</v>
      </c>
      <c r="AQ332" s="182">
        <v>0</v>
      </c>
      <c r="AR332" s="816"/>
      <c r="AS332" s="182">
        <v>2</v>
      </c>
      <c r="AT332" s="182">
        <v>2</v>
      </c>
      <c r="AU332" s="182">
        <v>0</v>
      </c>
      <c r="AV332" s="182"/>
      <c r="AW332" s="186"/>
      <c r="AX332" s="188"/>
      <c r="AY332" s="188"/>
      <c r="AZ332" s="188"/>
      <c r="BA332" s="188"/>
      <c r="BB332" s="188"/>
      <c r="BC332" s="188"/>
      <c r="BD332" s="188"/>
      <c r="BE332" s="188"/>
      <c r="BF332" s="188"/>
      <c r="BG332" s="188"/>
      <c r="BH332" s="188"/>
      <c r="BI332" s="188"/>
      <c r="BJ332" s="188"/>
      <c r="BK332" s="188"/>
      <c r="BL332" s="188"/>
      <c r="BM332" s="188"/>
      <c r="BN332" s="188"/>
    </row>
    <row r="333" spans="1:66" s="86" customFormat="1" ht="11.25" customHeight="1">
      <c r="A333" s="220"/>
      <c r="B333" s="223" t="s">
        <v>622</v>
      </c>
      <c r="C333" s="49" t="s">
        <v>292</v>
      </c>
      <c r="D333" s="38" t="s">
        <v>627</v>
      </c>
      <c r="E333" s="182" t="s">
        <v>614</v>
      </c>
      <c r="F333" s="233">
        <f t="shared" si="110"/>
        <v>2</v>
      </c>
      <c r="G333" s="182">
        <f t="shared" si="111"/>
        <v>1</v>
      </c>
      <c r="H333" s="182">
        <f t="shared" si="112"/>
        <v>1</v>
      </c>
      <c r="I333" s="182">
        <f t="shared" si="113"/>
        <v>1</v>
      </c>
      <c r="J333" s="183">
        <f t="shared" si="114"/>
        <v>2</v>
      </c>
      <c r="K333" s="182">
        <f t="shared" si="115"/>
        <v>0</v>
      </c>
      <c r="L333" s="157"/>
      <c r="M333" s="157"/>
      <c r="N333" s="184">
        <v>1</v>
      </c>
      <c r="O333" s="184"/>
      <c r="P333" s="184"/>
      <c r="Q333" s="184"/>
      <c r="R333" s="184"/>
      <c r="S333" s="787"/>
      <c r="T333" s="197"/>
      <c r="U333" s="681"/>
      <c r="V333" s="184"/>
      <c r="W333" s="184"/>
      <c r="X333" s="184"/>
      <c r="Y333" s="184"/>
      <c r="Z333" s="816"/>
      <c r="AA333" s="184"/>
      <c r="AB333" s="184"/>
      <c r="AC333" s="184"/>
      <c r="AD333" s="184"/>
      <c r="AE333" s="173"/>
      <c r="AF333" s="182">
        <v>1</v>
      </c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816"/>
      <c r="AS333" s="182"/>
      <c r="AT333" s="182"/>
      <c r="AU333" s="182"/>
      <c r="AV333" s="182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</row>
    <row r="334" spans="1:66" s="86" customFormat="1" ht="11.25" customHeight="1">
      <c r="A334" s="220">
        <v>28</v>
      </c>
      <c r="B334" s="223" t="s">
        <v>623</v>
      </c>
      <c r="C334" s="168" t="s">
        <v>25</v>
      </c>
      <c r="D334" s="38" t="s">
        <v>625</v>
      </c>
      <c r="E334" s="182" t="s">
        <v>614</v>
      </c>
      <c r="F334" s="233">
        <f t="shared" si="110"/>
        <v>0.875</v>
      </c>
      <c r="G334" s="182">
        <f t="shared" si="111"/>
        <v>16</v>
      </c>
      <c r="H334" s="182">
        <f t="shared" si="112"/>
        <v>8</v>
      </c>
      <c r="I334" s="182">
        <f t="shared" si="113"/>
        <v>6</v>
      </c>
      <c r="J334" s="183">
        <f t="shared" si="114"/>
        <v>14</v>
      </c>
      <c r="K334" s="182">
        <f t="shared" si="115"/>
        <v>0</v>
      </c>
      <c r="L334" s="157"/>
      <c r="M334" s="157"/>
      <c r="N334" s="184">
        <v>1</v>
      </c>
      <c r="O334" s="184">
        <v>0</v>
      </c>
      <c r="P334" s="184">
        <v>0</v>
      </c>
      <c r="Q334" s="184">
        <v>0</v>
      </c>
      <c r="R334" s="184">
        <v>1</v>
      </c>
      <c r="S334" s="787">
        <v>0</v>
      </c>
      <c r="T334" s="197">
        <v>1</v>
      </c>
      <c r="U334" s="681">
        <v>1</v>
      </c>
      <c r="V334" s="184">
        <v>0</v>
      </c>
      <c r="W334" s="184">
        <v>1</v>
      </c>
      <c r="X334" s="184">
        <v>0</v>
      </c>
      <c r="Y334" s="184">
        <v>0</v>
      </c>
      <c r="Z334" s="816"/>
      <c r="AA334" s="184">
        <v>0</v>
      </c>
      <c r="AB334" s="184">
        <v>1</v>
      </c>
      <c r="AC334" s="184">
        <v>1</v>
      </c>
      <c r="AD334" s="184">
        <v>1</v>
      </c>
      <c r="AE334" s="173"/>
      <c r="AF334" s="182">
        <v>1</v>
      </c>
      <c r="AG334" s="182">
        <v>0</v>
      </c>
      <c r="AH334" s="182">
        <v>0</v>
      </c>
      <c r="AI334" s="182">
        <v>0</v>
      </c>
      <c r="AJ334" s="182">
        <v>2</v>
      </c>
      <c r="AK334" s="182">
        <v>0</v>
      </c>
      <c r="AL334" s="182">
        <v>0</v>
      </c>
      <c r="AM334" s="182">
        <v>1</v>
      </c>
      <c r="AN334" s="182">
        <v>0</v>
      </c>
      <c r="AO334" s="182">
        <v>0</v>
      </c>
      <c r="AP334" s="182">
        <v>1</v>
      </c>
      <c r="AQ334" s="182">
        <v>0</v>
      </c>
      <c r="AR334" s="816"/>
      <c r="AS334" s="182">
        <v>0</v>
      </c>
      <c r="AT334" s="182">
        <v>0</v>
      </c>
      <c r="AU334" s="182">
        <v>0</v>
      </c>
      <c r="AV334" s="182">
        <v>1</v>
      </c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</row>
    <row r="335" spans="1:66" s="86" customFormat="1" ht="11.25" customHeight="1">
      <c r="A335" s="220"/>
      <c r="B335" s="229" t="s">
        <v>670</v>
      </c>
      <c r="C335" s="473" t="s">
        <v>659</v>
      </c>
      <c r="D335" s="38"/>
      <c r="E335" s="649" t="s">
        <v>614</v>
      </c>
      <c r="F335" s="233">
        <f t="shared" si="110"/>
        <v>1</v>
      </c>
      <c r="G335" s="182">
        <f t="shared" si="111"/>
        <v>1</v>
      </c>
      <c r="H335" s="182">
        <f t="shared" si="112"/>
        <v>1</v>
      </c>
      <c r="I335" s="182">
        <f t="shared" si="113"/>
        <v>0</v>
      </c>
      <c r="J335" s="183">
        <f t="shared" si="114"/>
        <v>1</v>
      </c>
      <c r="K335" s="182">
        <f t="shared" si="115"/>
        <v>0</v>
      </c>
      <c r="L335" s="157"/>
      <c r="M335" s="157"/>
      <c r="N335" s="184"/>
      <c r="O335" s="184">
        <v>1</v>
      </c>
      <c r="P335" s="184"/>
      <c r="Q335" s="184"/>
      <c r="R335" s="184"/>
      <c r="S335" s="787"/>
      <c r="T335" s="197"/>
      <c r="U335" s="681"/>
      <c r="V335" s="184"/>
      <c r="W335" s="184"/>
      <c r="X335" s="184"/>
      <c r="Y335" s="184"/>
      <c r="Z335" s="816"/>
      <c r="AA335" s="184"/>
      <c r="AB335" s="184"/>
      <c r="AC335" s="184"/>
      <c r="AD335" s="184"/>
      <c r="AE335" s="173"/>
      <c r="AF335" s="182"/>
      <c r="AG335" s="182">
        <v>0</v>
      </c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816"/>
      <c r="AS335" s="182"/>
      <c r="AT335" s="182"/>
      <c r="AU335" s="182"/>
      <c r="AV335" s="182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</row>
    <row r="336" spans="1:66" s="86" customFormat="1" ht="11.25" customHeight="1">
      <c r="A336" s="220"/>
      <c r="B336" s="229" t="s">
        <v>670</v>
      </c>
      <c r="C336" s="473" t="s">
        <v>34</v>
      </c>
      <c r="D336" s="38"/>
      <c r="E336" s="649" t="s">
        <v>614</v>
      </c>
      <c r="F336" s="233">
        <f t="shared" si="110"/>
        <v>1</v>
      </c>
      <c r="G336" s="182">
        <f t="shared" si="111"/>
        <v>1</v>
      </c>
      <c r="H336" s="182">
        <f t="shared" si="112"/>
        <v>0</v>
      </c>
      <c r="I336" s="182">
        <f t="shared" si="113"/>
        <v>1</v>
      </c>
      <c r="J336" s="183">
        <f t="shared" si="114"/>
        <v>1</v>
      </c>
      <c r="K336" s="182">
        <f t="shared" si="115"/>
        <v>0</v>
      </c>
      <c r="L336" s="185"/>
      <c r="M336" s="185"/>
      <c r="N336" s="184"/>
      <c r="O336" s="184">
        <v>0</v>
      </c>
      <c r="P336" s="184"/>
      <c r="Q336" s="184"/>
      <c r="R336" s="184"/>
      <c r="S336" s="787"/>
      <c r="T336" s="197"/>
      <c r="U336" s="681"/>
      <c r="V336" s="184"/>
      <c r="W336" s="184"/>
      <c r="X336" s="184"/>
      <c r="Y336" s="184"/>
      <c r="Z336" s="816"/>
      <c r="AA336" s="184"/>
      <c r="AB336" s="184"/>
      <c r="AC336" s="184"/>
      <c r="AD336" s="184"/>
      <c r="AE336" s="173"/>
      <c r="AF336" s="182"/>
      <c r="AG336" s="182">
        <v>1</v>
      </c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816"/>
      <c r="AS336" s="182"/>
      <c r="AT336" s="182"/>
      <c r="AU336" s="182"/>
      <c r="AV336" s="182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</row>
    <row r="337" spans="1:66" s="86" customFormat="1" ht="11.25" customHeight="1">
      <c r="A337" s="220"/>
      <c r="B337" s="229" t="s">
        <v>670</v>
      </c>
      <c r="C337" s="473" t="s">
        <v>150</v>
      </c>
      <c r="D337" s="38"/>
      <c r="E337" s="649" t="s">
        <v>614</v>
      </c>
      <c r="F337" s="233">
        <f t="shared" si="110"/>
        <v>0</v>
      </c>
      <c r="G337" s="182">
        <f t="shared" si="111"/>
        <v>1</v>
      </c>
      <c r="H337" s="182">
        <f t="shared" si="112"/>
        <v>0</v>
      </c>
      <c r="I337" s="182">
        <f t="shared" si="113"/>
        <v>0</v>
      </c>
      <c r="J337" s="183">
        <f t="shared" si="114"/>
        <v>0</v>
      </c>
      <c r="K337" s="182">
        <f t="shared" si="115"/>
        <v>0</v>
      </c>
      <c r="L337" s="185"/>
      <c r="M337" s="185"/>
      <c r="N337" s="184"/>
      <c r="O337" s="184">
        <v>0</v>
      </c>
      <c r="P337" s="184"/>
      <c r="Q337" s="184"/>
      <c r="R337" s="184"/>
      <c r="S337" s="787"/>
      <c r="T337" s="197"/>
      <c r="U337" s="681"/>
      <c r="V337" s="184"/>
      <c r="W337" s="184"/>
      <c r="X337" s="184"/>
      <c r="Y337" s="184"/>
      <c r="Z337" s="816"/>
      <c r="AA337" s="184"/>
      <c r="AB337" s="184"/>
      <c r="AC337" s="184"/>
      <c r="AD337" s="184"/>
      <c r="AE337" s="173"/>
      <c r="AF337" s="182"/>
      <c r="AG337" s="182">
        <v>0</v>
      </c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816"/>
      <c r="AS337" s="182"/>
      <c r="AT337" s="182"/>
      <c r="AU337" s="182"/>
      <c r="AV337" s="182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</row>
    <row r="338" spans="1:66" s="86" customFormat="1" ht="11.25" customHeight="1">
      <c r="A338" s="220">
        <v>13</v>
      </c>
      <c r="B338" s="229" t="s">
        <v>672</v>
      </c>
      <c r="C338" s="473" t="s">
        <v>24</v>
      </c>
      <c r="D338" s="38"/>
      <c r="E338" s="649" t="s">
        <v>614</v>
      </c>
      <c r="F338" s="233">
        <f t="shared" si="110"/>
        <v>0.4444444444444444</v>
      </c>
      <c r="G338" s="182">
        <f t="shared" si="111"/>
        <v>9</v>
      </c>
      <c r="H338" s="182">
        <f t="shared" si="112"/>
        <v>3</v>
      </c>
      <c r="I338" s="182">
        <f t="shared" si="113"/>
        <v>1</v>
      </c>
      <c r="J338" s="183">
        <f t="shared" si="114"/>
        <v>4</v>
      </c>
      <c r="K338" s="182">
        <f t="shared" si="115"/>
        <v>0</v>
      </c>
      <c r="L338" s="185"/>
      <c r="M338" s="185"/>
      <c r="N338" s="184"/>
      <c r="O338" s="184">
        <v>0</v>
      </c>
      <c r="P338" s="184">
        <v>0</v>
      </c>
      <c r="Q338" s="184">
        <v>0</v>
      </c>
      <c r="R338" s="184">
        <v>1</v>
      </c>
      <c r="S338" s="787"/>
      <c r="T338" s="197">
        <v>0</v>
      </c>
      <c r="U338" s="681"/>
      <c r="V338" s="184">
        <v>0</v>
      </c>
      <c r="W338" s="184"/>
      <c r="X338" s="184">
        <v>0</v>
      </c>
      <c r="Y338" s="184"/>
      <c r="Z338" s="816"/>
      <c r="AA338" s="184">
        <v>2</v>
      </c>
      <c r="AB338" s="184">
        <v>0</v>
      </c>
      <c r="AC338" s="184"/>
      <c r="AD338" s="184"/>
      <c r="AE338" s="173"/>
      <c r="AF338" s="182"/>
      <c r="AG338" s="182">
        <v>0</v>
      </c>
      <c r="AH338" s="182">
        <v>0</v>
      </c>
      <c r="AI338" s="182">
        <v>0</v>
      </c>
      <c r="AJ338" s="182">
        <v>0</v>
      </c>
      <c r="AK338" s="182"/>
      <c r="AL338" s="182">
        <v>0</v>
      </c>
      <c r="AM338" s="182"/>
      <c r="AN338" s="182">
        <v>1</v>
      </c>
      <c r="AO338" s="182"/>
      <c r="AP338" s="182">
        <v>0</v>
      </c>
      <c r="AQ338" s="182"/>
      <c r="AR338" s="816"/>
      <c r="AS338" s="182">
        <v>0</v>
      </c>
      <c r="AT338" s="182">
        <v>0</v>
      </c>
      <c r="AU338" s="182"/>
      <c r="AV338" s="182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</row>
    <row r="339" spans="1:68" s="86" customFormat="1" ht="11.25" customHeight="1">
      <c r="A339" s="220">
        <v>45</v>
      </c>
      <c r="B339" s="223" t="s">
        <v>698</v>
      </c>
      <c r="C339" s="49" t="s">
        <v>52</v>
      </c>
      <c r="D339" s="38"/>
      <c r="E339" s="649" t="s">
        <v>614</v>
      </c>
      <c r="F339" s="233">
        <f t="shared" si="110"/>
        <v>1.1666666666666667</v>
      </c>
      <c r="G339" s="182">
        <f t="shared" si="111"/>
        <v>12</v>
      </c>
      <c r="H339" s="182">
        <f t="shared" si="112"/>
        <v>11</v>
      </c>
      <c r="I339" s="182">
        <f t="shared" si="113"/>
        <v>3</v>
      </c>
      <c r="J339" s="183">
        <f t="shared" si="114"/>
        <v>14</v>
      </c>
      <c r="K339" s="182">
        <f t="shared" si="115"/>
        <v>0</v>
      </c>
      <c r="L339" s="157"/>
      <c r="M339" s="157"/>
      <c r="N339" s="184"/>
      <c r="O339" s="184"/>
      <c r="P339" s="184">
        <v>1</v>
      </c>
      <c r="Q339" s="184">
        <v>0</v>
      </c>
      <c r="R339" s="184">
        <v>0</v>
      </c>
      <c r="S339" s="787">
        <v>2</v>
      </c>
      <c r="T339" s="197">
        <v>1</v>
      </c>
      <c r="U339" s="681">
        <v>1</v>
      </c>
      <c r="V339" s="184">
        <v>2</v>
      </c>
      <c r="W339" s="184">
        <v>2</v>
      </c>
      <c r="X339" s="184">
        <v>0</v>
      </c>
      <c r="Y339" s="184">
        <v>0</v>
      </c>
      <c r="Z339" s="816"/>
      <c r="AA339" s="184">
        <v>1</v>
      </c>
      <c r="AB339" s="184">
        <v>1</v>
      </c>
      <c r="AC339" s="184"/>
      <c r="AD339" s="184"/>
      <c r="AE339" s="189"/>
      <c r="AF339" s="182"/>
      <c r="AG339" s="182"/>
      <c r="AH339" s="182">
        <v>0</v>
      </c>
      <c r="AI339" s="182">
        <v>0</v>
      </c>
      <c r="AJ339" s="182">
        <v>0</v>
      </c>
      <c r="AK339" s="182">
        <v>0</v>
      </c>
      <c r="AL339" s="182">
        <v>1</v>
      </c>
      <c r="AM339" s="182">
        <v>1</v>
      </c>
      <c r="AN339" s="182">
        <v>1</v>
      </c>
      <c r="AO339" s="182">
        <v>0</v>
      </c>
      <c r="AP339" s="182">
        <v>0</v>
      </c>
      <c r="AQ339" s="182">
        <v>0</v>
      </c>
      <c r="AR339" s="816"/>
      <c r="AS339" s="182">
        <v>0</v>
      </c>
      <c r="AT339" s="182">
        <v>0</v>
      </c>
      <c r="AU339" s="182"/>
      <c r="AV339" s="182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186"/>
      <c r="BP339" s="186"/>
    </row>
    <row r="340" spans="1:67" s="86" customFormat="1" ht="11.25" customHeight="1">
      <c r="A340" s="36"/>
      <c r="B340" s="460" t="s">
        <v>710</v>
      </c>
      <c r="C340" s="460" t="s">
        <v>242</v>
      </c>
      <c r="D340" s="22">
        <v>96</v>
      </c>
      <c r="E340" s="649" t="s">
        <v>614</v>
      </c>
      <c r="F340" s="233">
        <f aca="true" t="shared" si="116" ref="F340:F345">J340/G340</f>
        <v>3</v>
      </c>
      <c r="G340" s="182">
        <f t="shared" si="111"/>
        <v>4</v>
      </c>
      <c r="H340" s="182">
        <f t="shared" si="112"/>
        <v>6</v>
      </c>
      <c r="I340" s="182">
        <f t="shared" si="113"/>
        <v>6</v>
      </c>
      <c r="J340" s="183">
        <f>SUM(H340:I340)</f>
        <v>12</v>
      </c>
      <c r="K340" s="182">
        <f aca="true" t="shared" si="117" ref="K340:K346">SUM(AX340:BN340)</f>
        <v>0</v>
      </c>
      <c r="L340" s="173"/>
      <c r="M340" s="173"/>
      <c r="N340" s="184"/>
      <c r="O340" s="184"/>
      <c r="P340" s="184"/>
      <c r="Q340" s="184">
        <v>0</v>
      </c>
      <c r="R340" s="184">
        <v>1</v>
      </c>
      <c r="S340" s="787"/>
      <c r="T340" s="197">
        <v>3</v>
      </c>
      <c r="U340" s="681"/>
      <c r="V340" s="184"/>
      <c r="W340" s="184"/>
      <c r="X340" s="184"/>
      <c r="Y340" s="184"/>
      <c r="Z340" s="816"/>
      <c r="AA340" s="184"/>
      <c r="AB340" s="184">
        <v>2</v>
      </c>
      <c r="AC340" s="184"/>
      <c r="AD340" s="184"/>
      <c r="AE340" s="173"/>
      <c r="AF340" s="182"/>
      <c r="AG340" s="182"/>
      <c r="AH340" s="182"/>
      <c r="AI340" s="182">
        <v>2</v>
      </c>
      <c r="AJ340" s="182">
        <v>1</v>
      </c>
      <c r="AK340" s="182"/>
      <c r="AL340" s="182">
        <v>1</v>
      </c>
      <c r="AM340" s="182"/>
      <c r="AN340" s="182"/>
      <c r="AO340" s="182"/>
      <c r="AP340" s="182"/>
      <c r="AQ340" s="182"/>
      <c r="AR340" s="816"/>
      <c r="AS340" s="182"/>
      <c r="AT340" s="182">
        <v>2</v>
      </c>
      <c r="AU340" s="182"/>
      <c r="AV340" s="182"/>
      <c r="AW340" s="191"/>
      <c r="AX340" s="182"/>
      <c r="AY340" s="182"/>
      <c r="AZ340" s="182"/>
      <c r="BA340" s="182"/>
      <c r="BB340" s="182"/>
      <c r="BC340" s="182"/>
      <c r="BD340" s="182"/>
      <c r="BE340" s="182"/>
      <c r="BF340" s="182"/>
      <c r="BG340" s="182"/>
      <c r="BH340" s="182"/>
      <c r="BI340" s="182"/>
      <c r="BJ340" s="182"/>
      <c r="BK340" s="182"/>
      <c r="BL340" s="182"/>
      <c r="BM340" s="182"/>
      <c r="BN340" s="182"/>
      <c r="BO340" s="191"/>
    </row>
    <row r="341" spans="1:67" s="86" customFormat="1" ht="11.25" customHeight="1">
      <c r="A341" s="180"/>
      <c r="B341" s="96" t="s">
        <v>711</v>
      </c>
      <c r="C341" s="96" t="s">
        <v>109</v>
      </c>
      <c r="D341" s="656" t="s">
        <v>712</v>
      </c>
      <c r="E341" s="649" t="s">
        <v>614</v>
      </c>
      <c r="F341" s="233">
        <f t="shared" si="116"/>
        <v>2.625</v>
      </c>
      <c r="G341" s="182">
        <f t="shared" si="111"/>
        <v>8</v>
      </c>
      <c r="H341" s="182">
        <f t="shared" si="112"/>
        <v>12</v>
      </c>
      <c r="I341" s="182">
        <f t="shared" si="113"/>
        <v>9</v>
      </c>
      <c r="J341" s="183">
        <f>SUM(H341:I341)</f>
        <v>21</v>
      </c>
      <c r="K341" s="182">
        <f t="shared" si="117"/>
        <v>0</v>
      </c>
      <c r="L341" s="173"/>
      <c r="M341" s="173"/>
      <c r="N341" s="184"/>
      <c r="O341" s="184"/>
      <c r="P341" s="184"/>
      <c r="Q341" s="184">
        <v>2</v>
      </c>
      <c r="R341" s="184">
        <v>1</v>
      </c>
      <c r="S341" s="787">
        <v>1</v>
      </c>
      <c r="T341" s="197">
        <v>2</v>
      </c>
      <c r="U341" s="681">
        <v>1</v>
      </c>
      <c r="V341" s="184">
        <v>1</v>
      </c>
      <c r="W341" s="184">
        <v>2</v>
      </c>
      <c r="X341" s="184">
        <v>2</v>
      </c>
      <c r="Y341" s="184"/>
      <c r="Z341" s="816"/>
      <c r="AA341" s="184"/>
      <c r="AB341" s="184"/>
      <c r="AC341" s="184"/>
      <c r="AD341" s="184"/>
      <c r="AE341" s="173"/>
      <c r="AF341" s="182"/>
      <c r="AG341" s="182"/>
      <c r="AH341" s="182"/>
      <c r="AI341" s="182">
        <v>0</v>
      </c>
      <c r="AJ341" s="182">
        <v>1</v>
      </c>
      <c r="AK341" s="182">
        <v>0</v>
      </c>
      <c r="AL341" s="182">
        <v>2</v>
      </c>
      <c r="AM341" s="182">
        <v>0</v>
      </c>
      <c r="AN341" s="182">
        <v>3</v>
      </c>
      <c r="AO341" s="182">
        <v>3</v>
      </c>
      <c r="AP341" s="182">
        <v>0</v>
      </c>
      <c r="AQ341" s="182"/>
      <c r="AR341" s="816"/>
      <c r="AS341" s="182"/>
      <c r="AT341" s="182"/>
      <c r="AU341" s="182"/>
      <c r="AV341" s="182"/>
      <c r="AW341" s="191"/>
      <c r="AX341" s="182"/>
      <c r="AY341" s="182"/>
      <c r="AZ341" s="182"/>
      <c r="BA341" s="182"/>
      <c r="BB341" s="182"/>
      <c r="BC341" s="182"/>
      <c r="BD341" s="182"/>
      <c r="BE341" s="182"/>
      <c r="BF341" s="182"/>
      <c r="BG341" s="182"/>
      <c r="BH341" s="182"/>
      <c r="BI341" s="182"/>
      <c r="BJ341" s="182"/>
      <c r="BK341" s="182"/>
      <c r="BL341" s="182"/>
      <c r="BM341" s="182"/>
      <c r="BN341" s="182"/>
      <c r="BO341" s="191"/>
    </row>
    <row r="342" spans="1:67" s="86" customFormat="1" ht="11.25" customHeight="1">
      <c r="A342" s="180"/>
      <c r="B342" s="493" t="s">
        <v>241</v>
      </c>
      <c r="C342" s="493" t="s">
        <v>50</v>
      </c>
      <c r="D342" s="679"/>
      <c r="E342" s="826" t="s">
        <v>909</v>
      </c>
      <c r="F342" s="233">
        <f t="shared" si="116"/>
        <v>3</v>
      </c>
      <c r="G342" s="182">
        <f>COUNT(N342:AD342)</f>
        <v>1</v>
      </c>
      <c r="H342" s="182">
        <f>SUM(N342:AD342)</f>
        <v>3</v>
      </c>
      <c r="I342" s="182">
        <f>SUM(AF342:AV342)</f>
        <v>0</v>
      </c>
      <c r="J342" s="183">
        <f>SUM(H342:I342)</f>
        <v>3</v>
      </c>
      <c r="K342" s="182">
        <f>SUM(AX342:BN342)</f>
        <v>0</v>
      </c>
      <c r="L342" s="173"/>
      <c r="M342" s="173"/>
      <c r="N342" s="184"/>
      <c r="O342" s="184"/>
      <c r="P342" s="184"/>
      <c r="Q342" s="184"/>
      <c r="R342" s="184"/>
      <c r="S342" s="787"/>
      <c r="T342" s="197"/>
      <c r="U342" s="681"/>
      <c r="V342" s="184"/>
      <c r="W342" s="184"/>
      <c r="X342" s="184"/>
      <c r="Y342" s="184"/>
      <c r="Z342" s="816"/>
      <c r="AA342" s="184"/>
      <c r="AB342" s="184"/>
      <c r="AC342" s="184"/>
      <c r="AD342" s="184">
        <v>3</v>
      </c>
      <c r="AE342" s="173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816"/>
      <c r="AS342" s="182"/>
      <c r="AT342" s="182"/>
      <c r="AU342" s="182"/>
      <c r="AV342" s="182">
        <v>0</v>
      </c>
      <c r="AW342" s="191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2"/>
      <c r="BN342" s="182"/>
      <c r="BO342" s="191"/>
    </row>
    <row r="343" spans="1:67" s="86" customFormat="1" ht="11.25" customHeight="1">
      <c r="A343" s="180"/>
      <c r="B343" s="493" t="s">
        <v>893</v>
      </c>
      <c r="C343" s="493" t="s">
        <v>52</v>
      </c>
      <c r="D343" s="679"/>
      <c r="E343" s="826" t="s">
        <v>614</v>
      </c>
      <c r="F343" s="233">
        <f t="shared" si="116"/>
        <v>0.6666666666666666</v>
      </c>
      <c r="G343" s="182">
        <f>COUNT(N343:AD343)</f>
        <v>3</v>
      </c>
      <c r="H343" s="182">
        <f>SUM(N343:AD343)</f>
        <v>2</v>
      </c>
      <c r="I343" s="182">
        <f>SUM(AF343:AV343)</f>
        <v>0</v>
      </c>
      <c r="J343" s="183">
        <f>SUM(H343:I343)</f>
        <v>2</v>
      </c>
      <c r="K343" s="182">
        <f t="shared" si="117"/>
        <v>0</v>
      </c>
      <c r="L343" s="173"/>
      <c r="M343" s="173"/>
      <c r="N343" s="184"/>
      <c r="O343" s="184"/>
      <c r="P343" s="184"/>
      <c r="Q343" s="184"/>
      <c r="R343" s="184"/>
      <c r="S343" s="787"/>
      <c r="T343" s="197"/>
      <c r="U343" s="681"/>
      <c r="V343" s="184"/>
      <c r="W343" s="184"/>
      <c r="X343" s="184"/>
      <c r="Y343" s="184"/>
      <c r="Z343" s="816"/>
      <c r="AA343" s="184"/>
      <c r="AB343" s="184">
        <v>1</v>
      </c>
      <c r="AC343" s="184">
        <v>0</v>
      </c>
      <c r="AD343" s="184">
        <v>1</v>
      </c>
      <c r="AE343" s="173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816"/>
      <c r="AS343" s="182"/>
      <c r="AT343" s="182">
        <v>0</v>
      </c>
      <c r="AU343" s="182">
        <v>0</v>
      </c>
      <c r="AV343" s="182">
        <v>0</v>
      </c>
      <c r="AW343" s="191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2"/>
      <c r="BN343" s="182"/>
      <c r="BO343" s="191"/>
    </row>
    <row r="344" spans="1:67" s="86" customFormat="1" ht="11.25" customHeight="1">
      <c r="A344" s="180"/>
      <c r="B344" s="483" t="s">
        <v>486</v>
      </c>
      <c r="C344" s="483" t="s">
        <v>42</v>
      </c>
      <c r="D344" s="679"/>
      <c r="E344" s="194" t="s">
        <v>624</v>
      </c>
      <c r="F344" s="472">
        <f t="shared" si="116"/>
        <v>6</v>
      </c>
      <c r="G344" s="194">
        <f>COUNT(N344:AD344)</f>
        <v>1</v>
      </c>
      <c r="H344" s="182">
        <f>SUM(N344:AD344)</f>
        <v>6</v>
      </c>
      <c r="I344" s="182">
        <f>SUM(AF344:AV344)</f>
        <v>0</v>
      </c>
      <c r="J344" s="183">
        <f>H344</f>
        <v>6</v>
      </c>
      <c r="K344" s="182">
        <f t="shared" si="117"/>
        <v>0</v>
      </c>
      <c r="L344" s="173"/>
      <c r="M344" s="173"/>
      <c r="N344" s="184"/>
      <c r="O344" s="184"/>
      <c r="P344" s="184"/>
      <c r="Q344" s="184"/>
      <c r="R344" s="184"/>
      <c r="S344" s="787">
        <v>6</v>
      </c>
      <c r="T344" s="197"/>
      <c r="U344" s="681"/>
      <c r="V344" s="184"/>
      <c r="W344" s="184"/>
      <c r="X344" s="184"/>
      <c r="Y344" s="184"/>
      <c r="Z344" s="816"/>
      <c r="AA344" s="184"/>
      <c r="AB344" s="184"/>
      <c r="AC344" s="184"/>
      <c r="AD344" s="184"/>
      <c r="AE344" s="173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816"/>
      <c r="AS344" s="182"/>
      <c r="AT344" s="182"/>
      <c r="AU344" s="182"/>
      <c r="AV344" s="182"/>
      <c r="AW344" s="191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2"/>
      <c r="BN344" s="182"/>
      <c r="BO344" s="191"/>
    </row>
    <row r="345" spans="1:67" s="86" customFormat="1" ht="11.25" customHeight="1">
      <c r="A345" s="180"/>
      <c r="B345" s="483" t="s">
        <v>672</v>
      </c>
      <c r="C345" s="483" t="s">
        <v>24</v>
      </c>
      <c r="D345" s="679"/>
      <c r="E345" s="194" t="s">
        <v>624</v>
      </c>
      <c r="F345" s="472">
        <f t="shared" si="116"/>
        <v>6.5</v>
      </c>
      <c r="G345" s="194">
        <f>COUNT(N345:AD345)</f>
        <v>2</v>
      </c>
      <c r="H345" s="182">
        <f>SUM(N345:AD345)</f>
        <v>13</v>
      </c>
      <c r="I345" s="182">
        <f>SUM(AF345:AV345)</f>
        <v>0</v>
      </c>
      <c r="J345" s="183">
        <f>H345</f>
        <v>13</v>
      </c>
      <c r="K345" s="182">
        <f t="shared" si="117"/>
        <v>0</v>
      </c>
      <c r="L345" s="173"/>
      <c r="M345" s="173"/>
      <c r="N345" s="184"/>
      <c r="O345" s="184"/>
      <c r="P345" s="184"/>
      <c r="Q345" s="184"/>
      <c r="R345" s="184"/>
      <c r="S345" s="787"/>
      <c r="T345" s="197"/>
      <c r="U345" s="681">
        <v>3</v>
      </c>
      <c r="V345" s="184"/>
      <c r="W345" s="184"/>
      <c r="X345" s="184"/>
      <c r="Y345" s="184">
        <v>10</v>
      </c>
      <c r="Z345" s="816"/>
      <c r="AA345" s="184"/>
      <c r="AB345" s="184"/>
      <c r="AC345" s="184"/>
      <c r="AD345" s="184"/>
      <c r="AE345" s="173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816"/>
      <c r="AS345" s="182"/>
      <c r="AT345" s="182"/>
      <c r="AU345" s="182"/>
      <c r="AV345" s="182"/>
      <c r="AW345" s="191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2"/>
      <c r="BN345" s="182"/>
      <c r="BO345" s="191"/>
    </row>
    <row r="346" spans="1:67" ht="12.75">
      <c r="A346" s="180"/>
      <c r="B346" s="483" t="s">
        <v>144</v>
      </c>
      <c r="C346" s="483" t="s">
        <v>102</v>
      </c>
      <c r="D346" s="484"/>
      <c r="E346" s="194" t="s">
        <v>624</v>
      </c>
      <c r="F346" s="472">
        <f t="shared" si="110"/>
        <v>4.769230769230769</v>
      </c>
      <c r="G346" s="194">
        <f t="shared" si="111"/>
        <v>13</v>
      </c>
      <c r="H346" s="182">
        <f t="shared" si="112"/>
        <v>62</v>
      </c>
      <c r="I346" s="182">
        <f t="shared" si="113"/>
        <v>0</v>
      </c>
      <c r="J346" s="183">
        <f>H346</f>
        <v>62</v>
      </c>
      <c r="K346" s="182">
        <f t="shared" si="117"/>
        <v>0</v>
      </c>
      <c r="L346" s="173"/>
      <c r="M346" s="173"/>
      <c r="N346" s="184">
        <v>6</v>
      </c>
      <c r="O346" s="184">
        <v>4</v>
      </c>
      <c r="P346" s="184">
        <v>4</v>
      </c>
      <c r="Q346" s="184">
        <v>5</v>
      </c>
      <c r="R346" s="184">
        <v>3</v>
      </c>
      <c r="S346" s="787"/>
      <c r="T346" s="197">
        <v>0</v>
      </c>
      <c r="U346" s="681"/>
      <c r="V346" s="184">
        <v>9</v>
      </c>
      <c r="W346" s="184">
        <v>6</v>
      </c>
      <c r="X346" s="184">
        <v>7</v>
      </c>
      <c r="Y346" s="184"/>
      <c r="Z346" s="816"/>
      <c r="AA346" s="184">
        <v>4</v>
      </c>
      <c r="AB346" s="184">
        <v>6</v>
      </c>
      <c r="AC346" s="184">
        <v>4</v>
      </c>
      <c r="AD346" s="184">
        <v>4</v>
      </c>
      <c r="AE346" s="173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816"/>
      <c r="AS346" s="182"/>
      <c r="AT346" s="182"/>
      <c r="AU346" s="182"/>
      <c r="AV346" s="182"/>
      <c r="AW346" s="191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2"/>
      <c r="BN346" s="182"/>
      <c r="BO346" s="19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6">
      <selection activeCell="R60" sqref="R60"/>
    </sheetView>
  </sheetViews>
  <sheetFormatPr defaultColWidth="9.00390625" defaultRowHeight="12.75"/>
  <cols>
    <col min="1" max="1" width="9.00390625" style="770" customWidth="1"/>
    <col min="2" max="2" width="12.75390625" style="161" customWidth="1"/>
    <col min="3" max="3" width="10.75390625" style="161" customWidth="1"/>
    <col min="4" max="4" width="10.00390625" style="755" customWidth="1"/>
    <col min="5" max="5" width="5.75390625" style="718" customWidth="1"/>
    <col min="6" max="6" width="9.125" style="771" customWidth="1"/>
    <col min="7" max="7" width="8.625" style="161" customWidth="1"/>
    <col min="8" max="8" width="7.25390625" style="161" customWidth="1"/>
    <col min="9" max="16384" width="9.00390625" style="161" customWidth="1"/>
  </cols>
  <sheetData>
    <row r="1" spans="1:8" s="808" customFormat="1" ht="10.5" customHeight="1">
      <c r="A1" s="803"/>
      <c r="B1" s="804" t="s">
        <v>64</v>
      </c>
      <c r="C1" s="804" t="s">
        <v>65</v>
      </c>
      <c r="D1" s="805" t="s">
        <v>444</v>
      </c>
      <c r="E1" s="806" t="s">
        <v>445</v>
      </c>
      <c r="F1" s="807" t="s">
        <v>485</v>
      </c>
      <c r="G1" s="806" t="s">
        <v>446</v>
      </c>
      <c r="H1" s="806" t="s">
        <v>839</v>
      </c>
    </row>
    <row r="2" spans="1:8" s="756" customFormat="1" ht="11.25" customHeight="1">
      <c r="A2" s="757"/>
      <c r="B2" s="765" t="s">
        <v>384</v>
      </c>
      <c r="C2" s="765" t="s">
        <v>46</v>
      </c>
      <c r="D2" s="766"/>
      <c r="E2" s="759" t="s">
        <v>606</v>
      </c>
      <c r="F2" s="760">
        <f aca="true" t="shared" si="0" ref="F2:F7">H2/G2</f>
        <v>6.615384615384615</v>
      </c>
      <c r="G2" s="759">
        <f>Statistiky!G241</f>
        <v>13</v>
      </c>
      <c r="H2" s="759">
        <f>Statistiky!J241</f>
        <v>86</v>
      </c>
    </row>
    <row r="3" spans="1:8" s="756" customFormat="1" ht="11.25" customHeight="1">
      <c r="A3" s="757"/>
      <c r="B3" s="756" t="s">
        <v>734</v>
      </c>
      <c r="D3" s="765"/>
      <c r="E3" s="759" t="s">
        <v>696</v>
      </c>
      <c r="F3" s="760">
        <f t="shared" si="0"/>
        <v>1</v>
      </c>
      <c r="G3" s="759">
        <f>Statistiky!G258</f>
        <v>1</v>
      </c>
      <c r="H3" s="759">
        <f>Statistiky!J258</f>
        <v>1</v>
      </c>
    </row>
    <row r="4" spans="1:8" s="756" customFormat="1" ht="11.25" customHeight="1">
      <c r="A4" s="757"/>
      <c r="B4" s="765" t="s">
        <v>149</v>
      </c>
      <c r="C4" s="765" t="s">
        <v>695</v>
      </c>
      <c r="D4" s="766"/>
      <c r="E4" s="759" t="s">
        <v>696</v>
      </c>
      <c r="F4" s="760">
        <f t="shared" si="0"/>
        <v>6</v>
      </c>
      <c r="G4" s="759">
        <f>Statistiky!G261</f>
        <v>8</v>
      </c>
      <c r="H4" s="759">
        <f>Statistiky!J261</f>
        <v>48</v>
      </c>
    </row>
    <row r="5" spans="1:8" s="756" customFormat="1" ht="11.25" customHeight="1">
      <c r="A5" s="761"/>
      <c r="B5" s="758" t="s">
        <v>149</v>
      </c>
      <c r="C5" s="765" t="s">
        <v>695</v>
      </c>
      <c r="D5" s="769"/>
      <c r="E5" s="759" t="s">
        <v>630</v>
      </c>
      <c r="F5" s="760">
        <f t="shared" si="0"/>
        <v>8.333333333333334</v>
      </c>
      <c r="G5" s="759">
        <f>Statistiky!G322</f>
        <v>3</v>
      </c>
      <c r="H5" s="759">
        <f>Statistiky!J322</f>
        <v>25</v>
      </c>
    </row>
    <row r="6" spans="1:8" s="756" customFormat="1" ht="11.25" customHeight="1">
      <c r="A6" s="761"/>
      <c r="B6" s="765" t="s">
        <v>670</v>
      </c>
      <c r="C6" s="765" t="s">
        <v>239</v>
      </c>
      <c r="D6" s="766"/>
      <c r="E6" s="759" t="s">
        <v>671</v>
      </c>
      <c r="F6" s="760">
        <f t="shared" si="0"/>
        <v>10.529411764705882</v>
      </c>
      <c r="G6" s="759">
        <f>Statistiky!G158</f>
        <v>17</v>
      </c>
      <c r="H6" s="759">
        <f>Statistiky!J158</f>
        <v>179</v>
      </c>
    </row>
    <row r="7" spans="1:8" s="756" customFormat="1" ht="11.25" customHeight="1">
      <c r="A7" s="761"/>
      <c r="B7" s="758" t="s">
        <v>464</v>
      </c>
      <c r="C7" s="758" t="s">
        <v>26</v>
      </c>
      <c r="D7" s="763"/>
      <c r="E7" s="759" t="s">
        <v>452</v>
      </c>
      <c r="F7" s="760">
        <f t="shared" si="0"/>
        <v>4.416666666666667</v>
      </c>
      <c r="G7" s="759">
        <f>Statistiky!G56</f>
        <v>12</v>
      </c>
      <c r="H7" s="759">
        <f>Statistiky!J56</f>
        <v>53</v>
      </c>
    </row>
    <row r="8" spans="1:8" s="756" customFormat="1" ht="14.25" customHeight="1">
      <c r="A8" s="757"/>
      <c r="B8" s="756" t="s">
        <v>464</v>
      </c>
      <c r="C8" s="756" t="s">
        <v>26</v>
      </c>
      <c r="D8" s="768"/>
      <c r="E8" s="759" t="s">
        <v>637</v>
      </c>
      <c r="F8" s="760"/>
      <c r="G8" s="759">
        <f>Statistiky!G215</f>
        <v>0</v>
      </c>
      <c r="H8" s="759">
        <f>Statistiky!J215</f>
        <v>0</v>
      </c>
    </row>
    <row r="9" spans="1:8" s="767" customFormat="1" ht="11.25" customHeight="1">
      <c r="A9" s="757"/>
      <c r="B9" s="765" t="s">
        <v>464</v>
      </c>
      <c r="C9" s="765" t="s">
        <v>26</v>
      </c>
      <c r="D9" s="766"/>
      <c r="E9" s="759" t="s">
        <v>628</v>
      </c>
      <c r="F9" s="760">
        <f>H9/G9</f>
        <v>8</v>
      </c>
      <c r="G9" s="759">
        <f>Statistiky!G302</f>
        <v>7</v>
      </c>
      <c r="H9" s="759">
        <f>Statistiky!J302</f>
        <v>56</v>
      </c>
    </row>
    <row r="10" spans="1:8" s="767" customFormat="1" ht="11.25" customHeight="1">
      <c r="A10" s="757"/>
      <c r="B10" s="772" t="s">
        <v>464</v>
      </c>
      <c r="C10" s="772" t="s">
        <v>26</v>
      </c>
      <c r="D10" s="780"/>
      <c r="E10" s="776" t="s">
        <v>840</v>
      </c>
      <c r="F10" s="775">
        <f>H10/G10</f>
        <v>5.7368421052631575</v>
      </c>
      <c r="G10" s="776">
        <f>SUM(G7:G9)</f>
        <v>19</v>
      </c>
      <c r="H10" s="776">
        <f>SUM(H7:H9)</f>
        <v>109</v>
      </c>
    </row>
    <row r="11" spans="1:8" s="767" customFormat="1" ht="11.25" customHeight="1">
      <c r="A11" s="757"/>
      <c r="B11" s="756" t="s">
        <v>493</v>
      </c>
      <c r="C11" s="756"/>
      <c r="D11" s="763"/>
      <c r="E11" s="759" t="s">
        <v>456</v>
      </c>
      <c r="F11" s="760">
        <f>H11/G11</f>
        <v>4.090909090909091</v>
      </c>
      <c r="G11" s="759">
        <f>Statistiky!G93</f>
        <v>11</v>
      </c>
      <c r="H11" s="759">
        <f>Statistiky!J93</f>
        <v>45</v>
      </c>
    </row>
    <row r="12" spans="1:8" s="756" customFormat="1" ht="11.25" customHeight="1">
      <c r="A12" s="757"/>
      <c r="B12" s="765" t="s">
        <v>731</v>
      </c>
      <c r="C12" s="765" t="s">
        <v>732</v>
      </c>
      <c r="D12" s="766"/>
      <c r="E12" s="759" t="s">
        <v>628</v>
      </c>
      <c r="F12" s="760">
        <f>H12/G12</f>
        <v>3</v>
      </c>
      <c r="G12" s="759">
        <f>Statistiky!G301</f>
        <v>1</v>
      </c>
      <c r="H12" s="759">
        <f>Statistiky!J301</f>
        <v>3</v>
      </c>
    </row>
    <row r="13" spans="1:8" s="756" customFormat="1" ht="11.25" customHeight="1">
      <c r="A13" s="757"/>
      <c r="B13" s="765" t="s">
        <v>128</v>
      </c>
      <c r="C13" s="765" t="s">
        <v>367</v>
      </c>
      <c r="D13" s="766"/>
      <c r="E13" s="759" t="s">
        <v>687</v>
      </c>
      <c r="F13" s="760"/>
      <c r="G13" s="759">
        <f>Statistiky!G112</f>
        <v>15</v>
      </c>
      <c r="H13" s="759">
        <f>Statistiky!J112</f>
        <v>95</v>
      </c>
    </row>
    <row r="14" spans="1:8" s="756" customFormat="1" ht="11.25" customHeight="1">
      <c r="A14" s="757"/>
      <c r="B14" s="756" t="s">
        <v>835</v>
      </c>
      <c r="C14" s="756" t="s">
        <v>33</v>
      </c>
      <c r="D14" s="765"/>
      <c r="E14" s="759" t="s">
        <v>608</v>
      </c>
      <c r="F14" s="760">
        <f aca="true" t="shared" si="1" ref="F14:F40">H14/G14</f>
        <v>15</v>
      </c>
      <c r="G14" s="759">
        <f>Statistiky!G277</f>
        <v>2</v>
      </c>
      <c r="H14" s="759">
        <f>Statistiky!J277</f>
        <v>30</v>
      </c>
    </row>
    <row r="15" spans="1:8" ht="12.75">
      <c r="A15" s="757"/>
      <c r="B15" s="765" t="s">
        <v>382</v>
      </c>
      <c r="C15" s="765" t="s">
        <v>367</v>
      </c>
      <c r="D15" s="766"/>
      <c r="E15" s="759" t="s">
        <v>630</v>
      </c>
      <c r="F15" s="760">
        <f t="shared" si="1"/>
        <v>9.285714285714286</v>
      </c>
      <c r="G15" s="759">
        <f>Statistiky!G325</f>
        <v>7</v>
      </c>
      <c r="H15" s="759">
        <f>Statistiky!J325</f>
        <v>65</v>
      </c>
    </row>
    <row r="16" spans="1:8" s="756" customFormat="1" ht="11.25" customHeight="1">
      <c r="A16" s="757"/>
      <c r="B16" s="765" t="s">
        <v>363</v>
      </c>
      <c r="C16" s="765" t="s">
        <v>31</v>
      </c>
      <c r="D16" s="766"/>
      <c r="E16" s="759" t="s">
        <v>606</v>
      </c>
      <c r="F16" s="760">
        <f t="shared" si="1"/>
        <v>9.666666666666666</v>
      </c>
      <c r="G16" s="759">
        <f>Statistiky!G240</f>
        <v>3</v>
      </c>
      <c r="H16" s="759">
        <f>Statistiky!J240</f>
        <v>29</v>
      </c>
    </row>
    <row r="17" spans="1:8" s="756" customFormat="1" ht="11.25" customHeight="1">
      <c r="A17" s="757"/>
      <c r="B17" s="756" t="s">
        <v>455</v>
      </c>
      <c r="C17" s="756" t="s">
        <v>33</v>
      </c>
      <c r="D17" s="763"/>
      <c r="E17" s="759" t="s">
        <v>456</v>
      </c>
      <c r="F17" s="760" t="e">
        <f t="shared" si="1"/>
        <v>#DIV/0!</v>
      </c>
      <c r="G17" s="759">
        <f>Statistiky!G94</f>
        <v>0</v>
      </c>
      <c r="H17" s="759">
        <f>Statistiky!J94</f>
        <v>0</v>
      </c>
    </row>
    <row r="18" spans="1:8" ht="12.75">
      <c r="A18" s="757"/>
      <c r="B18" s="758" t="s">
        <v>607</v>
      </c>
      <c r="C18" s="758" t="s">
        <v>150</v>
      </c>
      <c r="D18" s="758"/>
      <c r="E18" s="759" t="s">
        <v>459</v>
      </c>
      <c r="F18" s="760">
        <f t="shared" si="1"/>
        <v>5</v>
      </c>
      <c r="G18" s="759">
        <f>Statistiky!G31</f>
        <v>7</v>
      </c>
      <c r="H18" s="759">
        <f>Statistiky!J31</f>
        <v>35</v>
      </c>
    </row>
    <row r="19" spans="1:8" ht="12.75">
      <c r="A19" s="757"/>
      <c r="B19" s="762" t="s">
        <v>607</v>
      </c>
      <c r="C19" s="762" t="s">
        <v>723</v>
      </c>
      <c r="D19" s="758"/>
      <c r="E19" s="759" t="s">
        <v>452</v>
      </c>
      <c r="F19" s="760">
        <f t="shared" si="1"/>
        <v>4</v>
      </c>
      <c r="G19" s="759">
        <f>Statistiky!G55</f>
        <v>1</v>
      </c>
      <c r="H19" s="759">
        <f>Statistiky!J55</f>
        <v>4</v>
      </c>
    </row>
    <row r="20" spans="2:8" s="756" customFormat="1" ht="11.25" customHeight="1">
      <c r="B20" s="765" t="s">
        <v>607</v>
      </c>
      <c r="C20" s="765" t="s">
        <v>150</v>
      </c>
      <c r="D20" s="766"/>
      <c r="E20" s="759" t="s">
        <v>689</v>
      </c>
      <c r="F20" s="760">
        <f t="shared" si="1"/>
        <v>11.5</v>
      </c>
      <c r="G20" s="759">
        <f>Statistiky!G180</f>
        <v>6</v>
      </c>
      <c r="H20" s="759">
        <f>Statistiky!J180</f>
        <v>69</v>
      </c>
    </row>
    <row r="21" spans="1:8" s="756" customFormat="1" ht="11.25" customHeight="1">
      <c r="A21" s="757"/>
      <c r="B21" s="765" t="s">
        <v>607</v>
      </c>
      <c r="C21" s="765" t="s">
        <v>150</v>
      </c>
      <c r="D21" s="766"/>
      <c r="E21" s="759" t="s">
        <v>608</v>
      </c>
      <c r="F21" s="760">
        <f t="shared" si="1"/>
        <v>6.714285714285714</v>
      </c>
      <c r="G21" s="759">
        <f>Statistiky!G279</f>
        <v>7</v>
      </c>
      <c r="H21" s="759">
        <f>Statistiky!J279</f>
        <v>47</v>
      </c>
    </row>
    <row r="22" spans="1:8" s="756" customFormat="1" ht="11.25" customHeight="1">
      <c r="A22" s="757"/>
      <c r="B22" s="772" t="s">
        <v>607</v>
      </c>
      <c r="C22" s="772" t="s">
        <v>150</v>
      </c>
      <c r="D22" s="773"/>
      <c r="E22" s="774" t="s">
        <v>840</v>
      </c>
      <c r="F22" s="775">
        <f t="shared" si="1"/>
        <v>7.380952380952381</v>
      </c>
      <c r="G22" s="776">
        <f>SUM(G18:G21)</f>
        <v>21</v>
      </c>
      <c r="H22" s="776">
        <f>SUM(H18:H21)</f>
        <v>155</v>
      </c>
    </row>
    <row r="23" spans="1:8" ht="12.75">
      <c r="A23" s="757"/>
      <c r="B23" s="765" t="s">
        <v>636</v>
      </c>
      <c r="C23" s="765" t="s">
        <v>26</v>
      </c>
      <c r="D23" s="766"/>
      <c r="E23" s="759" t="s">
        <v>637</v>
      </c>
      <c r="F23" s="760">
        <f t="shared" si="1"/>
        <v>7.333333333333333</v>
      </c>
      <c r="G23" s="759">
        <f>Statistiky!G219</f>
        <v>3</v>
      </c>
      <c r="H23" s="759">
        <f>Statistiky!J219</f>
        <v>22</v>
      </c>
    </row>
    <row r="24" spans="1:8" ht="12.75">
      <c r="A24" s="757"/>
      <c r="B24" s="765" t="s">
        <v>611</v>
      </c>
      <c r="C24" s="765" t="s">
        <v>33</v>
      </c>
      <c r="D24" s="766"/>
      <c r="E24" s="759" t="s">
        <v>613</v>
      </c>
      <c r="F24" s="760">
        <f t="shared" si="1"/>
        <v>7.176470588235294</v>
      </c>
      <c r="G24" s="759">
        <f>Statistiky!G196</f>
        <v>17</v>
      </c>
      <c r="H24" s="759">
        <f>Statistiky!J196</f>
        <v>122</v>
      </c>
    </row>
    <row r="25" spans="1:8" s="767" customFormat="1" ht="11.25" customHeight="1">
      <c r="A25" s="756"/>
      <c r="B25" s="765" t="s">
        <v>699</v>
      </c>
      <c r="C25" s="765" t="s">
        <v>109</v>
      </c>
      <c r="D25" s="765"/>
      <c r="E25" s="759" t="s">
        <v>637</v>
      </c>
      <c r="F25" s="760">
        <f t="shared" si="1"/>
        <v>3</v>
      </c>
      <c r="G25" s="759">
        <f>Statistiky!G217</f>
        <v>1</v>
      </c>
      <c r="H25" s="759">
        <f>Statistiky!J217</f>
        <v>3</v>
      </c>
    </row>
    <row r="26" spans="2:8" s="756" customFormat="1" ht="11.25" customHeight="1">
      <c r="B26" s="765" t="s">
        <v>699</v>
      </c>
      <c r="C26" s="765" t="s">
        <v>109</v>
      </c>
      <c r="D26" s="766"/>
      <c r="E26" s="759" t="s">
        <v>635</v>
      </c>
      <c r="F26" s="760">
        <f t="shared" si="1"/>
        <v>8.2</v>
      </c>
      <c r="G26" s="759">
        <f>Statistiky!G262</f>
        <v>5</v>
      </c>
      <c r="H26" s="759">
        <f>Statistiky!J262</f>
        <v>41</v>
      </c>
    </row>
    <row r="27" spans="2:8" s="756" customFormat="1" ht="11.25" customHeight="1">
      <c r="B27" s="765" t="s">
        <v>699</v>
      </c>
      <c r="C27" s="765" t="s">
        <v>109</v>
      </c>
      <c r="D27" s="768"/>
      <c r="E27" s="759" t="s">
        <v>630</v>
      </c>
      <c r="F27" s="760">
        <f t="shared" si="1"/>
        <v>12</v>
      </c>
      <c r="G27" s="759">
        <f>Statistiky!G323</f>
        <v>1</v>
      </c>
      <c r="H27" s="759">
        <f>Statistiky!J323</f>
        <v>12</v>
      </c>
    </row>
    <row r="28" spans="1:8" s="756" customFormat="1" ht="11.25" customHeight="1">
      <c r="A28" s="757"/>
      <c r="B28" s="762" t="s">
        <v>724</v>
      </c>
      <c r="C28" s="762" t="s">
        <v>26</v>
      </c>
      <c r="D28" s="758"/>
      <c r="E28" s="759" t="s">
        <v>452</v>
      </c>
      <c r="F28" s="760">
        <f t="shared" si="1"/>
        <v>3</v>
      </c>
      <c r="G28" s="759">
        <f>Statistiky!G54</f>
        <v>1</v>
      </c>
      <c r="H28" s="759">
        <f>Statistiky!J54</f>
        <v>3</v>
      </c>
    </row>
    <row r="29" spans="1:8" ht="12.75">
      <c r="A29" s="757"/>
      <c r="B29" s="758" t="s">
        <v>708</v>
      </c>
      <c r="C29" s="758" t="s">
        <v>26</v>
      </c>
      <c r="D29" s="758"/>
      <c r="E29" s="759" t="s">
        <v>459</v>
      </c>
      <c r="F29" s="760">
        <f t="shared" si="1"/>
        <v>6</v>
      </c>
      <c r="G29" s="759">
        <f>Statistiky!G29</f>
        <v>9</v>
      </c>
      <c r="H29" s="759">
        <f>Statistiky!J29</f>
        <v>54</v>
      </c>
    </row>
    <row r="30" spans="1:8" s="756" customFormat="1" ht="11.25" customHeight="1">
      <c r="A30" s="757"/>
      <c r="B30" s="756" t="s">
        <v>708</v>
      </c>
      <c r="C30" s="756" t="s">
        <v>26</v>
      </c>
      <c r="D30" s="763"/>
      <c r="E30" s="759" t="s">
        <v>456</v>
      </c>
      <c r="F30" s="760">
        <f t="shared" si="1"/>
        <v>9.5</v>
      </c>
      <c r="G30" s="759">
        <f>Statistiky!G95</f>
        <v>6</v>
      </c>
      <c r="H30" s="759">
        <f>Statistiky!J95</f>
        <v>57</v>
      </c>
    </row>
    <row r="31" spans="1:8" ht="12.75">
      <c r="A31" s="757"/>
      <c r="B31" s="765" t="s">
        <v>673</v>
      </c>
      <c r="C31" s="765" t="s">
        <v>26</v>
      </c>
      <c r="D31" s="766"/>
      <c r="E31" s="759" t="s">
        <v>608</v>
      </c>
      <c r="F31" s="760">
        <f t="shared" si="1"/>
        <v>6.8</v>
      </c>
      <c r="G31" s="759">
        <f>Statistiky!G278</f>
        <v>5</v>
      </c>
      <c r="H31" s="759">
        <f>Statistiky!J278</f>
        <v>34</v>
      </c>
    </row>
    <row r="32" spans="1:8" ht="12.75">
      <c r="A32" s="757"/>
      <c r="B32" s="772" t="s">
        <v>673</v>
      </c>
      <c r="C32" s="772" t="s">
        <v>26</v>
      </c>
      <c r="D32" s="780"/>
      <c r="E32" s="776" t="s">
        <v>840</v>
      </c>
      <c r="F32" s="775">
        <f>H32/G32</f>
        <v>7.25</v>
      </c>
      <c r="G32" s="776">
        <f>SUM(G29:G31)</f>
        <v>20</v>
      </c>
      <c r="H32" s="776">
        <f>SUM(H29:H31)</f>
        <v>145</v>
      </c>
    </row>
    <row r="33" spans="2:8" s="756" customFormat="1" ht="11.25" customHeight="1">
      <c r="B33" s="765" t="s">
        <v>672</v>
      </c>
      <c r="C33" s="765" t="s">
        <v>24</v>
      </c>
      <c r="D33" s="766"/>
      <c r="E33" s="759" t="s">
        <v>689</v>
      </c>
      <c r="F33" s="760">
        <f t="shared" si="1"/>
        <v>9</v>
      </c>
      <c r="G33" s="759">
        <f>Statistiky!G181</f>
        <v>9</v>
      </c>
      <c r="H33" s="759">
        <f>Statistiky!J181</f>
        <v>81</v>
      </c>
    </row>
    <row r="34" spans="2:8" s="756" customFormat="1" ht="11.25" customHeight="1">
      <c r="B34" s="765" t="s">
        <v>672</v>
      </c>
      <c r="C34" s="765" t="s">
        <v>24</v>
      </c>
      <c r="D34" s="768"/>
      <c r="E34" s="759" t="s">
        <v>624</v>
      </c>
      <c r="F34" s="760">
        <f t="shared" si="1"/>
        <v>6.5</v>
      </c>
      <c r="G34" s="759">
        <f>Statistiky!G345</f>
        <v>2</v>
      </c>
      <c r="H34" s="759">
        <f>Statistiky!J345</f>
        <v>13</v>
      </c>
    </row>
    <row r="35" spans="2:8" s="756" customFormat="1" ht="11.25" customHeight="1">
      <c r="B35" s="455" t="s">
        <v>390</v>
      </c>
      <c r="C35" s="455" t="s">
        <v>24</v>
      </c>
      <c r="D35" s="768"/>
      <c r="E35" s="759" t="s">
        <v>877</v>
      </c>
      <c r="F35" s="760">
        <f t="shared" si="1"/>
        <v>17</v>
      </c>
      <c r="G35" s="759">
        <f>Statistiky!G299</f>
        <v>3</v>
      </c>
      <c r="H35" s="759">
        <f>Statistiky!J299</f>
        <v>51</v>
      </c>
    </row>
    <row r="36" spans="2:8" s="756" customFormat="1" ht="11.25" customHeight="1">
      <c r="B36" s="455" t="s">
        <v>563</v>
      </c>
      <c r="C36" s="455" t="s">
        <v>333</v>
      </c>
      <c r="D36" s="768"/>
      <c r="E36" s="759" t="s">
        <v>696</v>
      </c>
      <c r="F36" s="760">
        <f>H36/G36</f>
        <v>4</v>
      </c>
      <c r="G36" s="759">
        <f>Statistiky!G259</f>
        <v>2</v>
      </c>
      <c r="H36" s="759">
        <f>Statistiky!J259</f>
        <v>8</v>
      </c>
    </row>
    <row r="37" spans="1:8" s="756" customFormat="1" ht="11.25" customHeight="1">
      <c r="A37" s="757"/>
      <c r="B37" s="765" t="s">
        <v>144</v>
      </c>
      <c r="C37" s="765" t="s">
        <v>102</v>
      </c>
      <c r="D37" s="766"/>
      <c r="E37" s="759" t="s">
        <v>624</v>
      </c>
      <c r="F37" s="760">
        <f t="shared" si="1"/>
        <v>4.769230769230769</v>
      </c>
      <c r="G37" s="759">
        <f>Statistiky!G346</f>
        <v>13</v>
      </c>
      <c r="H37" s="759">
        <f>Statistiky!J346</f>
        <v>62</v>
      </c>
    </row>
    <row r="38" spans="1:8" ht="12.75">
      <c r="A38" s="757"/>
      <c r="B38" s="765" t="s">
        <v>605</v>
      </c>
      <c r="C38" s="765" t="s">
        <v>102</v>
      </c>
      <c r="D38" s="766"/>
      <c r="E38" s="759" t="s">
        <v>461</v>
      </c>
      <c r="F38" s="760">
        <f t="shared" si="1"/>
        <v>5</v>
      </c>
      <c r="G38" s="759">
        <f>Statistiky!G76</f>
        <v>15</v>
      </c>
      <c r="H38" s="759">
        <f>Statistiky!J76</f>
        <v>75</v>
      </c>
    </row>
    <row r="39" spans="1:8" ht="12.75">
      <c r="A39" s="757"/>
      <c r="B39" s="772" t="s">
        <v>605</v>
      </c>
      <c r="C39" s="772" t="s">
        <v>102</v>
      </c>
      <c r="D39" s="780"/>
      <c r="E39" s="776" t="s">
        <v>840</v>
      </c>
      <c r="F39" s="775">
        <f>H39/G39</f>
        <v>4.892857142857143</v>
      </c>
      <c r="G39" s="776">
        <f>SUM(G37:G38)</f>
        <v>28</v>
      </c>
      <c r="H39" s="776">
        <f>SUM(H37:H38)</f>
        <v>137</v>
      </c>
    </row>
    <row r="40" spans="2:8" s="756" customFormat="1" ht="11.25" customHeight="1">
      <c r="B40" s="765" t="s">
        <v>828</v>
      </c>
      <c r="C40" s="765" t="s">
        <v>109</v>
      </c>
      <c r="D40" s="766"/>
      <c r="E40" s="759" t="s">
        <v>645</v>
      </c>
      <c r="F40" s="760">
        <f t="shared" si="1"/>
        <v>3</v>
      </c>
      <c r="G40" s="759">
        <f>Statistiky!G134</f>
        <v>1</v>
      </c>
      <c r="H40" s="759">
        <f>Statistiky!J134</f>
        <v>3</v>
      </c>
    </row>
    <row r="41" spans="1:8" s="756" customFormat="1" ht="11.25" customHeight="1">
      <c r="A41" s="757"/>
      <c r="B41" s="758" t="s">
        <v>347</v>
      </c>
      <c r="C41" s="758" t="s">
        <v>33</v>
      </c>
      <c r="D41" s="758"/>
      <c r="E41" s="759" t="s">
        <v>459</v>
      </c>
      <c r="F41" s="760"/>
      <c r="G41" s="759">
        <f>Statistiky!G30</f>
        <v>0</v>
      </c>
      <c r="H41" s="759">
        <f>Statistiky!J30</f>
        <v>0</v>
      </c>
    </row>
    <row r="42" spans="1:8" ht="12.75">
      <c r="A42" s="757"/>
      <c r="B42" s="762" t="s">
        <v>347</v>
      </c>
      <c r="C42" s="762" t="s">
        <v>33</v>
      </c>
      <c r="D42" s="758"/>
      <c r="E42" s="759" t="s">
        <v>452</v>
      </c>
      <c r="F42" s="760">
        <f aca="true" t="shared" si="2" ref="F42:F57">H42/G42</f>
        <v>6</v>
      </c>
      <c r="G42" s="759">
        <f>Statistiky!G52</f>
        <v>1</v>
      </c>
      <c r="H42" s="759">
        <f>Statistiky!J52</f>
        <v>6</v>
      </c>
    </row>
    <row r="43" spans="2:8" s="756" customFormat="1" ht="11.25" customHeight="1">
      <c r="B43" s="765" t="s">
        <v>347</v>
      </c>
      <c r="C43" s="765" t="s">
        <v>33</v>
      </c>
      <c r="D43" s="766"/>
      <c r="E43" s="759" t="s">
        <v>645</v>
      </c>
      <c r="F43" s="760">
        <f t="shared" si="2"/>
        <v>10.142857142857142</v>
      </c>
      <c r="G43" s="759">
        <f>Statistiky!G136</f>
        <v>7</v>
      </c>
      <c r="H43" s="759">
        <f>Statistiky!J136</f>
        <v>71</v>
      </c>
    </row>
    <row r="44" spans="1:8" s="756" customFormat="1" ht="11.25" customHeight="1">
      <c r="A44" s="757"/>
      <c r="B44" s="756" t="s">
        <v>347</v>
      </c>
      <c r="C44" s="756" t="s">
        <v>33</v>
      </c>
      <c r="D44" s="765"/>
      <c r="E44" s="759" t="s">
        <v>637</v>
      </c>
      <c r="F44" s="760">
        <f t="shared" si="2"/>
        <v>8</v>
      </c>
      <c r="G44" s="759">
        <f>Statistiky!G216</f>
        <v>1</v>
      </c>
      <c r="H44" s="759">
        <f>Statistiky!J216</f>
        <v>8</v>
      </c>
    </row>
    <row r="45" spans="1:8" ht="12.75">
      <c r="A45" s="757"/>
      <c r="B45" s="756" t="s">
        <v>347</v>
      </c>
      <c r="C45" s="756" t="s">
        <v>33</v>
      </c>
      <c r="D45" s="765"/>
      <c r="E45" s="759" t="s">
        <v>696</v>
      </c>
      <c r="F45" s="760">
        <f t="shared" si="2"/>
        <v>16</v>
      </c>
      <c r="G45" s="759">
        <f>Statistiky!G260</f>
        <v>1</v>
      </c>
      <c r="H45" s="759">
        <f>Statistiky!J260</f>
        <v>16</v>
      </c>
    </row>
    <row r="46" spans="1:8" ht="12.75">
      <c r="A46" s="757"/>
      <c r="B46" s="781" t="s">
        <v>347</v>
      </c>
      <c r="C46" s="781" t="s">
        <v>33</v>
      </c>
      <c r="D46" s="782"/>
      <c r="E46" s="776" t="s">
        <v>840</v>
      </c>
      <c r="F46" s="775">
        <f>H46/G46</f>
        <v>10.1</v>
      </c>
      <c r="G46" s="776">
        <f>SUM(G41:G45)</f>
        <v>10</v>
      </c>
      <c r="H46" s="776">
        <f>SUM(H41:H45)</f>
        <v>101</v>
      </c>
    </row>
    <row r="47" spans="1:8" s="767" customFormat="1" ht="11.25" customHeight="1">
      <c r="A47" s="758"/>
      <c r="B47" s="765" t="s">
        <v>629</v>
      </c>
      <c r="C47" s="765" t="s">
        <v>109</v>
      </c>
      <c r="D47" s="766"/>
      <c r="E47" s="759" t="s">
        <v>630</v>
      </c>
      <c r="F47" s="760">
        <f t="shared" si="2"/>
        <v>7.666666666666667</v>
      </c>
      <c r="G47" s="759">
        <f>Statistiky!G326</f>
        <v>3</v>
      </c>
      <c r="H47" s="759">
        <f>Statistiky!J326</f>
        <v>23</v>
      </c>
    </row>
    <row r="48" spans="1:8" s="767" customFormat="1" ht="11.25" customHeight="1">
      <c r="A48" s="758"/>
      <c r="B48" s="765" t="s">
        <v>486</v>
      </c>
      <c r="C48" s="765" t="s">
        <v>42</v>
      </c>
      <c r="D48" s="766"/>
      <c r="E48" s="759" t="s">
        <v>461</v>
      </c>
      <c r="F48" s="760">
        <f t="shared" si="2"/>
        <v>3</v>
      </c>
      <c r="G48" s="759">
        <f>Statistiky!G75</f>
        <v>2</v>
      </c>
      <c r="H48" s="759">
        <f>Statistiky!J75</f>
        <v>6</v>
      </c>
    </row>
    <row r="49" spans="1:8" s="767" customFormat="1" ht="11.25" customHeight="1">
      <c r="A49" s="756"/>
      <c r="B49" s="765" t="s">
        <v>486</v>
      </c>
      <c r="C49" s="765" t="s">
        <v>42</v>
      </c>
      <c r="D49" s="766"/>
      <c r="E49" s="759" t="s">
        <v>645</v>
      </c>
      <c r="F49" s="760">
        <f t="shared" si="2"/>
        <v>6.9</v>
      </c>
      <c r="G49" s="759">
        <f>Statistiky!G135</f>
        <v>10</v>
      </c>
      <c r="H49" s="759">
        <f>Statistiky!J135</f>
        <v>69</v>
      </c>
    </row>
    <row r="50" spans="2:8" s="756" customFormat="1" ht="11.25" customHeight="1">
      <c r="B50" s="756" t="s">
        <v>486</v>
      </c>
      <c r="C50" s="765" t="s">
        <v>42</v>
      </c>
      <c r="D50" s="765"/>
      <c r="E50" s="759" t="s">
        <v>689</v>
      </c>
      <c r="F50" s="760">
        <f t="shared" si="2"/>
        <v>8</v>
      </c>
      <c r="G50" s="759">
        <f>Statistiky!G179</f>
        <v>1</v>
      </c>
      <c r="H50" s="759">
        <f>Statistiky!J179</f>
        <v>8</v>
      </c>
    </row>
    <row r="51" spans="1:8" s="756" customFormat="1" ht="11.25" customHeight="1">
      <c r="A51" s="757"/>
      <c r="B51" s="765" t="s">
        <v>486</v>
      </c>
      <c r="C51" s="765" t="s">
        <v>42</v>
      </c>
      <c r="D51" s="766"/>
      <c r="E51" s="759" t="s">
        <v>637</v>
      </c>
      <c r="F51" s="760">
        <f t="shared" si="2"/>
        <v>5.818181818181818</v>
      </c>
      <c r="G51" s="759">
        <f>Statistiky!G218</f>
        <v>11</v>
      </c>
      <c r="H51" s="759">
        <f>Statistiky!J218</f>
        <v>64</v>
      </c>
    </row>
    <row r="52" spans="1:8" ht="12.75">
      <c r="A52" s="757"/>
      <c r="B52" s="756" t="s">
        <v>486</v>
      </c>
      <c r="C52" s="765" t="s">
        <v>42</v>
      </c>
      <c r="D52" s="765"/>
      <c r="E52" s="759" t="s">
        <v>628</v>
      </c>
      <c r="F52" s="760">
        <f t="shared" si="2"/>
        <v>8</v>
      </c>
      <c r="G52" s="759">
        <f>Statistiky!G300</f>
        <v>6</v>
      </c>
      <c r="H52" s="759">
        <f>Statistiky!J300</f>
        <v>48</v>
      </c>
    </row>
    <row r="53" spans="1:8" s="756" customFormat="1" ht="11.25" customHeight="1">
      <c r="A53" s="757"/>
      <c r="B53" s="765" t="s">
        <v>486</v>
      </c>
      <c r="C53" s="765" t="s">
        <v>42</v>
      </c>
      <c r="D53" s="765"/>
      <c r="E53" s="759" t="s">
        <v>630</v>
      </c>
      <c r="F53" s="760">
        <f t="shared" si="2"/>
        <v>6.25</v>
      </c>
      <c r="G53" s="759">
        <f>Statistiky!G324</f>
        <v>4</v>
      </c>
      <c r="H53" s="759">
        <f>Statistiky!J324</f>
        <v>25</v>
      </c>
    </row>
    <row r="54" spans="1:8" s="756" customFormat="1" ht="11.25" customHeight="1">
      <c r="A54" s="757"/>
      <c r="B54" s="765" t="s">
        <v>486</v>
      </c>
      <c r="C54" s="765" t="s">
        <v>42</v>
      </c>
      <c r="D54" s="765"/>
      <c r="E54" s="759" t="s">
        <v>608</v>
      </c>
      <c r="F54" s="760">
        <f t="shared" si="2"/>
        <v>4</v>
      </c>
      <c r="G54" s="759">
        <f>Statistiky!G276</f>
        <v>2</v>
      </c>
      <c r="H54" s="759">
        <f>Statistiky!J276</f>
        <v>8</v>
      </c>
    </row>
    <row r="55" spans="1:8" ht="12.75">
      <c r="A55" s="757"/>
      <c r="B55" s="765" t="s">
        <v>486</v>
      </c>
      <c r="C55" s="765" t="s">
        <v>42</v>
      </c>
      <c r="D55" s="768"/>
      <c r="E55" s="759" t="s">
        <v>624</v>
      </c>
      <c r="F55" s="760">
        <f t="shared" si="2"/>
        <v>6</v>
      </c>
      <c r="G55" s="759">
        <f>Statistiky!G344</f>
        <v>1</v>
      </c>
      <c r="H55" s="759">
        <f>Statistiky!J344</f>
        <v>6</v>
      </c>
    </row>
    <row r="56" spans="1:8" ht="12.75">
      <c r="A56" s="757"/>
      <c r="B56" s="765" t="s">
        <v>486</v>
      </c>
      <c r="C56" s="765" t="s">
        <v>42</v>
      </c>
      <c r="D56" s="768"/>
      <c r="E56" s="759" t="s">
        <v>452</v>
      </c>
      <c r="F56" s="760">
        <f>H56/G56</f>
        <v>12</v>
      </c>
      <c r="G56" s="759">
        <f>Statistiky!G53</f>
        <v>1</v>
      </c>
      <c r="H56" s="759">
        <f>Statistiky!J53</f>
        <v>12</v>
      </c>
    </row>
    <row r="57" spans="2:8" ht="12.75">
      <c r="B57" s="772" t="s">
        <v>486</v>
      </c>
      <c r="C57" s="765" t="s">
        <v>42</v>
      </c>
      <c r="D57" s="777"/>
      <c r="E57" s="778" t="s">
        <v>840</v>
      </c>
      <c r="F57" s="779">
        <f t="shared" si="2"/>
        <v>6.324324324324325</v>
      </c>
      <c r="G57" s="779">
        <f>SUM(G48:G55)</f>
        <v>37</v>
      </c>
      <c r="H57" s="779">
        <f>SUM(H48:H55)</f>
        <v>234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8"/>
  <sheetViews>
    <sheetView zoomScalePageLayoutView="0" workbookViewId="0" topLeftCell="A148">
      <selection activeCell="J187" sqref="J187"/>
    </sheetView>
  </sheetViews>
  <sheetFormatPr defaultColWidth="9.00390625" defaultRowHeight="12.75"/>
  <cols>
    <col min="1" max="1" width="2.75390625" style="675" customWidth="1"/>
    <col min="2" max="2" width="12.75390625" style="675" customWidth="1"/>
    <col min="3" max="3" width="10.75390625" style="675" customWidth="1"/>
    <col min="4" max="4" width="10.00390625" style="718" customWidth="1"/>
    <col min="5" max="5" width="5.75390625" style="675" customWidth="1"/>
    <col min="6" max="6" width="5.375" style="716" customWidth="1"/>
    <col min="7" max="9" width="3.75390625" style="675" customWidth="1"/>
    <col min="10" max="10" width="7.25390625" style="675" customWidth="1"/>
    <col min="11" max="16384" width="9.125" style="675" customWidth="1"/>
  </cols>
  <sheetData>
    <row r="1" spans="1:11" s="814" customFormat="1" ht="12.75">
      <c r="A1" s="809"/>
      <c r="B1" s="810" t="s">
        <v>64</v>
      </c>
      <c r="C1" s="810" t="s">
        <v>65</v>
      </c>
      <c r="D1" s="811" t="s">
        <v>444</v>
      </c>
      <c r="E1" s="810" t="s">
        <v>445</v>
      </c>
      <c r="F1" s="812" t="s">
        <v>485</v>
      </c>
      <c r="G1" s="810" t="s">
        <v>446</v>
      </c>
      <c r="H1" s="810" t="s">
        <v>447</v>
      </c>
      <c r="I1" s="810" t="s">
        <v>448</v>
      </c>
      <c r="J1" s="810" t="s">
        <v>449</v>
      </c>
      <c r="K1" s="813"/>
    </row>
    <row r="2" spans="1:11" ht="15">
      <c r="A2" s="717">
        <v>91</v>
      </c>
      <c r="B2" s="717" t="s">
        <v>290</v>
      </c>
      <c r="C2" s="717" t="s">
        <v>50</v>
      </c>
      <c r="D2" s="719">
        <v>911018</v>
      </c>
      <c r="E2" s="204" t="s">
        <v>612</v>
      </c>
      <c r="F2" s="486">
        <f>Statistiky!F189</f>
        <v>6.176470588235294</v>
      </c>
      <c r="G2" s="204">
        <f>Statistiky!G189:K189</f>
        <v>17</v>
      </c>
      <c r="H2" s="204">
        <f>Statistiky!H189</f>
        <v>62</v>
      </c>
      <c r="I2" s="204">
        <f>Statistiky!I189</f>
        <v>43</v>
      </c>
      <c r="J2" s="720">
        <f>Statistiky!J189</f>
        <v>105</v>
      </c>
      <c r="K2" s="721"/>
    </row>
    <row r="3" spans="1:11" ht="15">
      <c r="A3" s="722"/>
      <c r="B3" s="717" t="s">
        <v>23</v>
      </c>
      <c r="C3" s="717" t="s">
        <v>24</v>
      </c>
      <c r="D3" s="730"/>
      <c r="E3" s="204" t="s">
        <v>644</v>
      </c>
      <c r="F3" s="486">
        <f>Statistiky!F130</f>
        <v>7.818181818181818</v>
      </c>
      <c r="G3" s="204">
        <f>Statistiky!G130:K130</f>
        <v>11</v>
      </c>
      <c r="H3" s="204">
        <f>Statistiky!H130</f>
        <v>54</v>
      </c>
      <c r="I3" s="204">
        <f>Statistiky!I130</f>
        <v>32</v>
      </c>
      <c r="J3" s="720">
        <f>Statistiky!J130</f>
        <v>86</v>
      </c>
      <c r="K3" s="721"/>
    </row>
    <row r="4" spans="1:11" ht="15">
      <c r="A4" s="722">
        <v>6</v>
      </c>
      <c r="B4" s="717" t="s">
        <v>408</v>
      </c>
      <c r="C4" s="717" t="s">
        <v>49</v>
      </c>
      <c r="D4" s="713"/>
      <c r="E4" s="204" t="s">
        <v>457</v>
      </c>
      <c r="F4" s="486">
        <f>Statistiky!F87</f>
        <v>4.9411764705882355</v>
      </c>
      <c r="G4" s="204">
        <f>Statistiky!G87:K87</f>
        <v>17</v>
      </c>
      <c r="H4" s="204">
        <f>Statistiky!H87</f>
        <v>49</v>
      </c>
      <c r="I4" s="204">
        <f>Statistiky!I87</f>
        <v>35</v>
      </c>
      <c r="J4" s="720">
        <f>Statistiky!J87</f>
        <v>84</v>
      </c>
      <c r="K4" s="721"/>
    </row>
    <row r="5" spans="1:11" ht="15">
      <c r="A5" s="713">
        <v>7</v>
      </c>
      <c r="B5" s="712" t="s">
        <v>328</v>
      </c>
      <c r="C5" s="712" t="s">
        <v>26</v>
      </c>
      <c r="D5" s="713">
        <v>870707</v>
      </c>
      <c r="E5" s="204" t="s">
        <v>326</v>
      </c>
      <c r="F5" s="486">
        <f>Statistiky!F97</f>
        <v>3.6470588235294117</v>
      </c>
      <c r="G5" s="204">
        <f>Statistiky!G97:K97</f>
        <v>17</v>
      </c>
      <c r="H5" s="204">
        <f>Statistiky!H97</f>
        <v>35</v>
      </c>
      <c r="I5" s="204">
        <f>Statistiky!I97</f>
        <v>27</v>
      </c>
      <c r="J5" s="720">
        <f>Statistiky!J97</f>
        <v>62</v>
      </c>
      <c r="K5" s="721"/>
    </row>
    <row r="6" spans="1:11" ht="15">
      <c r="A6" s="714">
        <v>54</v>
      </c>
      <c r="B6" s="729" t="s">
        <v>157</v>
      </c>
      <c r="C6" s="729" t="s">
        <v>34</v>
      </c>
      <c r="D6" s="729">
        <v>920701</v>
      </c>
      <c r="E6" s="204" t="s">
        <v>451</v>
      </c>
      <c r="F6" s="486">
        <f>Statistiky!F7</f>
        <v>3.8125</v>
      </c>
      <c r="G6" s="204">
        <f>Statistiky!G7:K7</f>
        <v>16</v>
      </c>
      <c r="H6" s="204">
        <f>Statistiky!H7</f>
        <v>32</v>
      </c>
      <c r="I6" s="204">
        <f>Statistiky!I7</f>
        <v>29</v>
      </c>
      <c r="J6" s="720">
        <f>Statistiky!J7</f>
        <v>61</v>
      </c>
      <c r="K6" s="721"/>
    </row>
    <row r="7" spans="1:11" ht="15">
      <c r="A7" s="717">
        <v>13</v>
      </c>
      <c r="B7" s="717" t="s">
        <v>268</v>
      </c>
      <c r="C7" s="717" t="s">
        <v>239</v>
      </c>
      <c r="D7" s="719">
        <v>810406</v>
      </c>
      <c r="E7" s="204" t="s">
        <v>612</v>
      </c>
      <c r="F7" s="486">
        <f>Statistiky!F185</f>
        <v>3.4705882352941178</v>
      </c>
      <c r="G7" s="204">
        <f>Statistiky!G185:K185</f>
        <v>17</v>
      </c>
      <c r="H7" s="204">
        <f>Statistiky!H185</f>
        <v>42</v>
      </c>
      <c r="I7" s="204">
        <f>Statistiky!I185</f>
        <v>17</v>
      </c>
      <c r="J7" s="720">
        <f>Statistiky!J185</f>
        <v>59</v>
      </c>
      <c r="K7" s="721"/>
    </row>
    <row r="8" spans="1:11" ht="15">
      <c r="A8" s="717">
        <v>9</v>
      </c>
      <c r="B8" s="717" t="s">
        <v>354</v>
      </c>
      <c r="C8" s="717" t="s">
        <v>251</v>
      </c>
      <c r="D8" s="726">
        <v>810624</v>
      </c>
      <c r="E8" s="204" t="s">
        <v>612</v>
      </c>
      <c r="F8" s="486">
        <f>Statistiky!F191</f>
        <v>3.8666666666666667</v>
      </c>
      <c r="G8" s="204">
        <f>Statistiky!G191:K191</f>
        <v>15</v>
      </c>
      <c r="H8" s="204">
        <f>Statistiky!H191</f>
        <v>26</v>
      </c>
      <c r="I8" s="204">
        <f>Statistiky!I191</f>
        <v>32</v>
      </c>
      <c r="J8" s="720">
        <f>Statistiky!J191</f>
        <v>58</v>
      </c>
      <c r="K8" s="721"/>
    </row>
    <row r="9" spans="1:11" ht="15">
      <c r="A9" s="722"/>
      <c r="B9" s="723" t="s">
        <v>590</v>
      </c>
      <c r="C9" s="724" t="s">
        <v>52</v>
      </c>
      <c r="D9" s="725">
        <v>911209</v>
      </c>
      <c r="E9" s="204" t="s">
        <v>428</v>
      </c>
      <c r="F9" s="486">
        <f>Statistiky!F34</f>
        <v>3.3125</v>
      </c>
      <c r="G9" s="204">
        <f>Statistiky!G34:K34</f>
        <v>16</v>
      </c>
      <c r="H9" s="204">
        <f>Statistiky!H34</f>
        <v>30</v>
      </c>
      <c r="I9" s="204">
        <f>Statistiky!I34</f>
        <v>23</v>
      </c>
      <c r="J9" s="720">
        <f>Statistiky!J34</f>
        <v>53</v>
      </c>
      <c r="K9" s="721"/>
    </row>
    <row r="10" spans="1:11" ht="15">
      <c r="A10" s="728">
        <v>3</v>
      </c>
      <c r="B10" s="717" t="s">
        <v>260</v>
      </c>
      <c r="C10" s="717" t="s">
        <v>43</v>
      </c>
      <c r="D10" s="719">
        <v>790312</v>
      </c>
      <c r="E10" s="204" t="s">
        <v>612</v>
      </c>
      <c r="F10" s="486">
        <f>Statistiky!F183</f>
        <v>3.1176470588235294</v>
      </c>
      <c r="G10" s="204">
        <f>Statistiky!G183:K183</f>
        <v>17</v>
      </c>
      <c r="H10" s="204">
        <f>Statistiky!H183</f>
        <v>19</v>
      </c>
      <c r="I10" s="204">
        <f>Statistiky!I183</f>
        <v>34</v>
      </c>
      <c r="J10" s="720">
        <f>Statistiky!J183</f>
        <v>53</v>
      </c>
      <c r="K10" s="721"/>
    </row>
    <row r="11" spans="1:11" ht="15">
      <c r="A11" s="713">
        <v>91</v>
      </c>
      <c r="B11" s="712" t="s">
        <v>520</v>
      </c>
      <c r="C11" s="712" t="s">
        <v>183</v>
      </c>
      <c r="D11" s="713">
        <v>710301</v>
      </c>
      <c r="E11" s="204" t="s">
        <v>326</v>
      </c>
      <c r="F11" s="486">
        <f>Statistiky!F106</f>
        <v>3.7142857142857144</v>
      </c>
      <c r="G11" s="204">
        <f>Statistiky!G106:K106</f>
        <v>14</v>
      </c>
      <c r="H11" s="204">
        <f>Statistiky!H106</f>
        <v>31</v>
      </c>
      <c r="I11" s="204">
        <f>Statistiky!I106</f>
        <v>21</v>
      </c>
      <c r="J11" s="720">
        <f>Statistiky!J106</f>
        <v>52</v>
      </c>
      <c r="K11" s="721"/>
    </row>
    <row r="12" spans="1:11" ht="15">
      <c r="A12" s="727">
        <v>7</v>
      </c>
      <c r="B12" s="714" t="s">
        <v>241</v>
      </c>
      <c r="C12" s="714" t="s">
        <v>246</v>
      </c>
      <c r="D12" s="714">
        <v>621203</v>
      </c>
      <c r="E12" s="204" t="s">
        <v>702</v>
      </c>
      <c r="F12" s="486">
        <f>Statistiky!F227</f>
        <v>3.0588235294117645</v>
      </c>
      <c r="G12" s="204">
        <f>Statistiky!G227:K227</f>
        <v>17</v>
      </c>
      <c r="H12" s="204">
        <f>Statistiky!H227</f>
        <v>31</v>
      </c>
      <c r="I12" s="204">
        <f>Statistiky!I227</f>
        <v>21</v>
      </c>
      <c r="J12" s="720">
        <f>Statistiky!J227</f>
        <v>52</v>
      </c>
      <c r="K12" s="721"/>
    </row>
    <row r="13" spans="1:11" ht="15">
      <c r="A13" s="714"/>
      <c r="B13" s="714" t="s">
        <v>674</v>
      </c>
      <c r="C13" s="714" t="s">
        <v>430</v>
      </c>
      <c r="D13" s="714"/>
      <c r="E13" s="204" t="s">
        <v>451</v>
      </c>
      <c r="F13" s="486">
        <f>Statistiky!F22</f>
        <v>3.466666666666667</v>
      </c>
      <c r="G13" s="204">
        <f>Statistiky!G22:K22</f>
        <v>15</v>
      </c>
      <c r="H13" s="204">
        <f>Statistiky!H22</f>
        <v>24</v>
      </c>
      <c r="I13" s="204">
        <f>Statistiky!I22</f>
        <v>28</v>
      </c>
      <c r="J13" s="720">
        <f>Statistiky!J22</f>
        <v>52</v>
      </c>
      <c r="K13" s="721"/>
    </row>
    <row r="14" spans="1:11" ht="15">
      <c r="A14" s="722"/>
      <c r="B14" s="723" t="s">
        <v>462</v>
      </c>
      <c r="C14" s="724" t="s">
        <v>367</v>
      </c>
      <c r="D14" s="725">
        <v>910521</v>
      </c>
      <c r="E14" s="204" t="s">
        <v>428</v>
      </c>
      <c r="F14" s="486">
        <f>Statistiky!F37</f>
        <v>3.125</v>
      </c>
      <c r="G14" s="204">
        <f>Statistiky!G37:K37</f>
        <v>16</v>
      </c>
      <c r="H14" s="204">
        <f>Statistiky!H37</f>
        <v>26</v>
      </c>
      <c r="I14" s="204">
        <f>Statistiky!I37</f>
        <v>24</v>
      </c>
      <c r="J14" s="720">
        <f>Statistiky!J37</f>
        <v>50</v>
      </c>
      <c r="K14" s="721"/>
    </row>
    <row r="15" spans="1:11" ht="15">
      <c r="A15" s="717">
        <v>12</v>
      </c>
      <c r="B15" s="717" t="s">
        <v>23</v>
      </c>
      <c r="C15" s="717" t="s">
        <v>22</v>
      </c>
      <c r="D15" s="717">
        <v>750513</v>
      </c>
      <c r="E15" s="204" t="s">
        <v>644</v>
      </c>
      <c r="F15" s="486">
        <f>Statistiky!F115</f>
        <v>3</v>
      </c>
      <c r="G15" s="204">
        <f>Statistiky!G115:K115</f>
        <v>15</v>
      </c>
      <c r="H15" s="204">
        <f>Statistiky!H115</f>
        <v>23</v>
      </c>
      <c r="I15" s="204">
        <f>Statistiky!I115</f>
        <v>22</v>
      </c>
      <c r="J15" s="720">
        <f>Statistiky!J115</f>
        <v>45</v>
      </c>
      <c r="K15" s="721"/>
    </row>
    <row r="16" spans="1:11" ht="15">
      <c r="A16" s="717" t="s">
        <v>703</v>
      </c>
      <c r="B16" s="717" t="s">
        <v>241</v>
      </c>
      <c r="C16" s="717" t="s">
        <v>50</v>
      </c>
      <c r="D16" s="717"/>
      <c r="E16" s="204" t="s">
        <v>718</v>
      </c>
      <c r="F16" s="486">
        <f>Statistiky!F234</f>
        <v>3.75</v>
      </c>
      <c r="G16" s="204">
        <f>Statistiky!G234:K234</f>
        <v>12</v>
      </c>
      <c r="H16" s="204">
        <f>Statistiky!H234</f>
        <v>25</v>
      </c>
      <c r="I16" s="204">
        <f>Statistiky!I234</f>
        <v>20</v>
      </c>
      <c r="J16" s="720">
        <f>Statistiky!J234</f>
        <v>45</v>
      </c>
      <c r="K16" s="721"/>
    </row>
    <row r="17" spans="1:11" ht="15">
      <c r="A17" s="722"/>
      <c r="B17" s="723" t="s">
        <v>591</v>
      </c>
      <c r="C17" s="724" t="s">
        <v>26</v>
      </c>
      <c r="D17" s="725">
        <v>900425</v>
      </c>
      <c r="E17" s="204" t="s">
        <v>428</v>
      </c>
      <c r="F17" s="486">
        <f>Statistiky!F36</f>
        <v>3.0714285714285716</v>
      </c>
      <c r="G17" s="204">
        <f>Statistiky!G36:K36</f>
        <v>14</v>
      </c>
      <c r="H17" s="204">
        <f>Statistiky!H36</f>
        <v>25</v>
      </c>
      <c r="I17" s="204">
        <f>Statistiky!I36</f>
        <v>18</v>
      </c>
      <c r="J17" s="720">
        <f>Statistiky!J36</f>
        <v>43</v>
      </c>
      <c r="K17" s="721"/>
    </row>
    <row r="18" spans="1:11" ht="15">
      <c r="A18" s="714">
        <v>82</v>
      </c>
      <c r="B18" s="729" t="s">
        <v>154</v>
      </c>
      <c r="C18" s="729" t="s">
        <v>633</v>
      </c>
      <c r="D18" s="729"/>
      <c r="E18" s="204" t="s">
        <v>451</v>
      </c>
      <c r="F18" s="486">
        <f>Statistiky!F10</f>
        <v>2.4705882352941178</v>
      </c>
      <c r="G18" s="204">
        <f>Statistiky!G10:K10</f>
        <v>17</v>
      </c>
      <c r="H18" s="204">
        <f>Statistiky!H10</f>
        <v>27</v>
      </c>
      <c r="I18" s="204">
        <f>Statistiky!I10</f>
        <v>15</v>
      </c>
      <c r="J18" s="720">
        <f>Statistiky!J10</f>
        <v>42</v>
      </c>
      <c r="K18" s="721"/>
    </row>
    <row r="19" spans="1:11" ht="15">
      <c r="A19" s="731">
        <v>77</v>
      </c>
      <c r="B19" s="731" t="s">
        <v>388</v>
      </c>
      <c r="C19" s="732" t="s">
        <v>109</v>
      </c>
      <c r="D19" s="733">
        <v>770109</v>
      </c>
      <c r="E19" s="204" t="s">
        <v>387</v>
      </c>
      <c r="F19" s="486">
        <f>Statistiky!F289</f>
        <v>2.4705882352941178</v>
      </c>
      <c r="G19" s="204">
        <f>Statistiky!G289:K289</f>
        <v>17</v>
      </c>
      <c r="H19" s="204">
        <f>Statistiky!H289</f>
        <v>26</v>
      </c>
      <c r="I19" s="204">
        <f>Statistiky!I289</f>
        <v>16</v>
      </c>
      <c r="J19" s="720">
        <f>Statistiky!J289</f>
        <v>42</v>
      </c>
      <c r="K19" s="721"/>
    </row>
    <row r="20" spans="1:11" ht="15">
      <c r="A20" s="714">
        <v>64</v>
      </c>
      <c r="B20" s="729" t="s">
        <v>360</v>
      </c>
      <c r="C20" s="729" t="s">
        <v>26</v>
      </c>
      <c r="D20" s="729">
        <v>950321</v>
      </c>
      <c r="E20" s="204" t="s">
        <v>451</v>
      </c>
      <c r="F20" s="486">
        <f>Statistiky!F13</f>
        <v>4.1</v>
      </c>
      <c r="G20" s="204">
        <f>Statistiky!G13:K13</f>
        <v>10</v>
      </c>
      <c r="H20" s="204">
        <f>Statistiky!H13</f>
        <v>29</v>
      </c>
      <c r="I20" s="204">
        <f>Statistiky!I13</f>
        <v>12</v>
      </c>
      <c r="J20" s="720">
        <f>Statistiky!J13</f>
        <v>41</v>
      </c>
      <c r="K20" s="721"/>
    </row>
    <row r="21" spans="1:11" ht="15">
      <c r="A21" s="717">
        <v>3</v>
      </c>
      <c r="B21" s="717" t="s">
        <v>362</v>
      </c>
      <c r="C21" s="717" t="s">
        <v>249</v>
      </c>
      <c r="D21" s="717">
        <v>780406</v>
      </c>
      <c r="E21" s="204" t="s">
        <v>644</v>
      </c>
      <c r="F21" s="486">
        <f>Statistiky!F127</f>
        <v>6.833333333333333</v>
      </c>
      <c r="G21" s="204">
        <f>Statistiky!G127:K127</f>
        <v>6</v>
      </c>
      <c r="H21" s="204">
        <f>Statistiky!H127</f>
        <v>17</v>
      </c>
      <c r="I21" s="204">
        <f>Statistiky!I127</f>
        <v>24</v>
      </c>
      <c r="J21" s="720">
        <f>Statistiky!J127</f>
        <v>41</v>
      </c>
      <c r="K21" s="721"/>
    </row>
    <row r="22" spans="1:11" ht="15">
      <c r="A22" s="731">
        <v>68</v>
      </c>
      <c r="B22" s="731" t="s">
        <v>597</v>
      </c>
      <c r="C22" s="732" t="s">
        <v>239</v>
      </c>
      <c r="D22" s="733">
        <v>800708</v>
      </c>
      <c r="E22" s="204" t="s">
        <v>387</v>
      </c>
      <c r="F22" s="486">
        <f>Statistiky!F285</f>
        <v>2.5</v>
      </c>
      <c r="G22" s="204">
        <f>Statistiky!G285:K285</f>
        <v>16</v>
      </c>
      <c r="H22" s="204">
        <f>Statistiky!H285</f>
        <v>25</v>
      </c>
      <c r="I22" s="204">
        <f>Statistiky!I285</f>
        <v>15</v>
      </c>
      <c r="J22" s="720">
        <f>Statistiky!J285</f>
        <v>40</v>
      </c>
      <c r="K22" s="721"/>
    </row>
    <row r="23" spans="1:11" ht="15">
      <c r="A23" s="722">
        <v>7</v>
      </c>
      <c r="B23" s="717" t="s">
        <v>408</v>
      </c>
      <c r="C23" s="717" t="s">
        <v>33</v>
      </c>
      <c r="D23" s="713"/>
      <c r="E23" s="204" t="s">
        <v>457</v>
      </c>
      <c r="F23" s="486">
        <f>Statistiky!F88</f>
        <v>2.3529411764705883</v>
      </c>
      <c r="G23" s="204">
        <f>Statistiky!G88:K88</f>
        <v>17</v>
      </c>
      <c r="H23" s="204">
        <f>Statistiky!H88</f>
        <v>24</v>
      </c>
      <c r="I23" s="204">
        <f>Statistiky!I88</f>
        <v>16</v>
      </c>
      <c r="J23" s="720">
        <f>Statistiky!J88</f>
        <v>40</v>
      </c>
      <c r="K23" s="721"/>
    </row>
    <row r="24" spans="1:11" ht="15">
      <c r="A24" s="717">
        <v>10</v>
      </c>
      <c r="B24" s="717" t="s">
        <v>125</v>
      </c>
      <c r="C24" s="204" t="s">
        <v>26</v>
      </c>
      <c r="D24" s="730" t="s">
        <v>127</v>
      </c>
      <c r="E24" s="204" t="s">
        <v>95</v>
      </c>
      <c r="F24" s="486">
        <f>Statistiky!F62</f>
        <v>2.176470588235294</v>
      </c>
      <c r="G24" s="204">
        <f>Statistiky!G62:K62</f>
        <v>17</v>
      </c>
      <c r="H24" s="204">
        <f>Statistiky!H62</f>
        <v>24</v>
      </c>
      <c r="I24" s="204">
        <f>Statistiky!I62</f>
        <v>13</v>
      </c>
      <c r="J24" s="720">
        <f>Statistiky!J62</f>
        <v>37</v>
      </c>
      <c r="K24" s="721"/>
    </row>
    <row r="25" spans="1:11" ht="15">
      <c r="A25" s="714">
        <v>44</v>
      </c>
      <c r="B25" s="729" t="s">
        <v>155</v>
      </c>
      <c r="C25" s="729" t="s">
        <v>156</v>
      </c>
      <c r="D25" s="729">
        <v>650214</v>
      </c>
      <c r="E25" s="204" t="s">
        <v>451</v>
      </c>
      <c r="F25" s="486">
        <f>Statistiky!F14</f>
        <v>2.25</v>
      </c>
      <c r="G25" s="204">
        <f>Statistiky!G14:K14</f>
        <v>16</v>
      </c>
      <c r="H25" s="204">
        <f>Statistiky!H14</f>
        <v>16</v>
      </c>
      <c r="I25" s="204">
        <f>Statistiky!I14</f>
        <v>20</v>
      </c>
      <c r="J25" s="720">
        <f>Statistiky!J14</f>
        <v>36</v>
      </c>
      <c r="K25" s="721"/>
    </row>
    <row r="26" spans="1:11" ht="15">
      <c r="A26" s="717"/>
      <c r="B26" s="717" t="s">
        <v>352</v>
      </c>
      <c r="C26" s="204" t="s">
        <v>52</v>
      </c>
      <c r="D26" s="730"/>
      <c r="E26" s="204" t="s">
        <v>95</v>
      </c>
      <c r="F26" s="486">
        <f>Statistiky!F69</f>
        <v>3</v>
      </c>
      <c r="G26" s="204">
        <f>Statistiky!G69:K69</f>
        <v>12</v>
      </c>
      <c r="H26" s="204">
        <f>Statistiky!H69</f>
        <v>21</v>
      </c>
      <c r="I26" s="204">
        <f>Statistiky!I69</f>
        <v>15</v>
      </c>
      <c r="J26" s="720">
        <f>Statistiky!J69</f>
        <v>36</v>
      </c>
      <c r="K26" s="721"/>
    </row>
    <row r="27" spans="1:11" ht="15">
      <c r="A27" s="717"/>
      <c r="B27" s="714" t="s">
        <v>240</v>
      </c>
      <c r="C27" s="714" t="s">
        <v>33</v>
      </c>
      <c r="D27" s="714">
        <v>910510</v>
      </c>
      <c r="E27" s="204" t="s">
        <v>373</v>
      </c>
      <c r="F27" s="486">
        <f>Statistiky!F202</f>
        <v>3.3</v>
      </c>
      <c r="G27" s="204">
        <f>Statistiky!G202:K202</f>
        <v>10</v>
      </c>
      <c r="H27" s="204">
        <f>Statistiky!H202</f>
        <v>18</v>
      </c>
      <c r="I27" s="204">
        <f>Statistiky!I202</f>
        <v>15</v>
      </c>
      <c r="J27" s="720">
        <f>Statistiky!J202</f>
        <v>33</v>
      </c>
      <c r="K27" s="721"/>
    </row>
    <row r="28" spans="1:11" ht="15">
      <c r="A28" s="717"/>
      <c r="B28" s="714" t="s">
        <v>400</v>
      </c>
      <c r="C28" s="714" t="s">
        <v>36</v>
      </c>
      <c r="D28" s="730" t="s">
        <v>691</v>
      </c>
      <c r="E28" s="204" t="s">
        <v>399</v>
      </c>
      <c r="F28" s="486">
        <f>Statistiky!F243</f>
        <v>2.2</v>
      </c>
      <c r="G28" s="204">
        <f>Statistiky!G243:K243</f>
        <v>15</v>
      </c>
      <c r="H28" s="204">
        <f>Statistiky!H243</f>
        <v>21</v>
      </c>
      <c r="I28" s="204">
        <f>Statistiky!I243</f>
        <v>12</v>
      </c>
      <c r="J28" s="720">
        <f>Statistiky!J243</f>
        <v>33</v>
      </c>
      <c r="K28" s="721"/>
    </row>
    <row r="29" spans="1:11" ht="15">
      <c r="A29" s="717">
        <v>28</v>
      </c>
      <c r="B29" s="717" t="s">
        <v>108</v>
      </c>
      <c r="C29" s="204" t="s">
        <v>26</v>
      </c>
      <c r="D29" s="730" t="s">
        <v>124</v>
      </c>
      <c r="E29" s="204" t="s">
        <v>95</v>
      </c>
      <c r="F29" s="486">
        <f>Statistiky!F61</f>
        <v>2.1333333333333333</v>
      </c>
      <c r="G29" s="204">
        <f>Statistiky!G61:K61</f>
        <v>15</v>
      </c>
      <c r="H29" s="204">
        <f>Statistiky!H61</f>
        <v>17</v>
      </c>
      <c r="I29" s="204">
        <f>Statistiky!I61</f>
        <v>15</v>
      </c>
      <c r="J29" s="720">
        <f>Statistiky!J61</f>
        <v>32</v>
      </c>
      <c r="K29" s="721"/>
    </row>
    <row r="30" spans="1:11" ht="15">
      <c r="A30" s="714">
        <v>44</v>
      </c>
      <c r="B30" s="714" t="s">
        <v>460</v>
      </c>
      <c r="C30" s="714" t="s">
        <v>109</v>
      </c>
      <c r="D30" s="714">
        <v>780707</v>
      </c>
      <c r="E30" s="204" t="s">
        <v>604</v>
      </c>
      <c r="F30" s="486">
        <f>Statistiky!F264</f>
        <v>2</v>
      </c>
      <c r="G30" s="204">
        <f>Statistiky!G264:K264</f>
        <v>16</v>
      </c>
      <c r="H30" s="204">
        <f>Statistiky!H264</f>
        <v>16</v>
      </c>
      <c r="I30" s="204">
        <f>Statistiky!I264</f>
        <v>16</v>
      </c>
      <c r="J30" s="720">
        <f>Statistiky!J264</f>
        <v>32</v>
      </c>
      <c r="K30" s="721"/>
    </row>
    <row r="31" spans="1:11" ht="15">
      <c r="A31" s="714">
        <v>94</v>
      </c>
      <c r="B31" s="714" t="s">
        <v>503</v>
      </c>
      <c r="C31" s="714" t="s">
        <v>109</v>
      </c>
      <c r="D31" s="714">
        <v>780804</v>
      </c>
      <c r="E31" s="204" t="s">
        <v>604</v>
      </c>
      <c r="F31" s="486">
        <f>Statistiky!F265</f>
        <v>2.4615384615384617</v>
      </c>
      <c r="G31" s="204">
        <f>Statistiky!G265:K265</f>
        <v>13</v>
      </c>
      <c r="H31" s="204">
        <f>Statistiky!H265</f>
        <v>16</v>
      </c>
      <c r="I31" s="204">
        <f>Statistiky!I265</f>
        <v>16</v>
      </c>
      <c r="J31" s="720">
        <f>Statistiky!J265</f>
        <v>32</v>
      </c>
      <c r="K31" s="721"/>
    </row>
    <row r="32" spans="1:11" ht="15">
      <c r="A32" s="714">
        <v>8</v>
      </c>
      <c r="B32" s="714" t="s">
        <v>515</v>
      </c>
      <c r="C32" s="714" t="s">
        <v>52</v>
      </c>
      <c r="D32" s="714">
        <v>830218</v>
      </c>
      <c r="E32" s="204" t="s">
        <v>148</v>
      </c>
      <c r="F32" s="486">
        <f>Statistiky!F305</f>
        <v>2.3846153846153846</v>
      </c>
      <c r="G32" s="204">
        <f>Statistiky!G305:K305</f>
        <v>13</v>
      </c>
      <c r="H32" s="204">
        <f>Statistiky!H305</f>
        <v>19</v>
      </c>
      <c r="I32" s="204">
        <f>Statistiky!I305</f>
        <v>12</v>
      </c>
      <c r="J32" s="720">
        <f>Statistiky!J305</f>
        <v>31</v>
      </c>
      <c r="K32" s="721"/>
    </row>
    <row r="33" spans="1:11" ht="15">
      <c r="A33" s="717">
        <v>66</v>
      </c>
      <c r="B33" s="717" t="s">
        <v>140</v>
      </c>
      <c r="C33" s="204" t="s">
        <v>141</v>
      </c>
      <c r="D33" s="730" t="s">
        <v>142</v>
      </c>
      <c r="E33" s="204" t="s">
        <v>95</v>
      </c>
      <c r="F33" s="486">
        <f>Statistiky!F66</f>
        <v>2.5</v>
      </c>
      <c r="G33" s="204">
        <f>Statistiky!G66:K66</f>
        <v>12</v>
      </c>
      <c r="H33" s="204">
        <f>Statistiky!H66</f>
        <v>17</v>
      </c>
      <c r="I33" s="204">
        <f>Statistiky!I66</f>
        <v>13</v>
      </c>
      <c r="J33" s="720">
        <f>Statistiky!J66</f>
        <v>30</v>
      </c>
      <c r="K33" s="721"/>
    </row>
    <row r="34" spans="1:11" ht="15">
      <c r="A34" s="717"/>
      <c r="B34" s="714" t="s">
        <v>374</v>
      </c>
      <c r="C34" s="714" t="s">
        <v>33</v>
      </c>
      <c r="D34" s="714">
        <v>861018</v>
      </c>
      <c r="E34" s="204" t="s">
        <v>373</v>
      </c>
      <c r="F34" s="486">
        <f>Statistiky!F198</f>
        <v>2</v>
      </c>
      <c r="G34" s="204">
        <f>Statistiky!G198:K198</f>
        <v>15</v>
      </c>
      <c r="H34" s="204">
        <f>Statistiky!H198</f>
        <v>10</v>
      </c>
      <c r="I34" s="204">
        <f>Statistiky!I198</f>
        <v>20</v>
      </c>
      <c r="J34" s="720">
        <f>Statistiky!J198</f>
        <v>30</v>
      </c>
      <c r="K34" s="721"/>
    </row>
    <row r="35" spans="1:11" ht="15">
      <c r="A35" s="717">
        <v>8</v>
      </c>
      <c r="B35" s="717" t="s">
        <v>610</v>
      </c>
      <c r="C35" s="717" t="s">
        <v>36</v>
      </c>
      <c r="D35" s="726"/>
      <c r="E35" s="204" t="s">
        <v>612</v>
      </c>
      <c r="F35" s="486">
        <f>Statistiky!F192</f>
        <v>2.3076923076923075</v>
      </c>
      <c r="G35" s="204">
        <f>Statistiky!G192:K192</f>
        <v>13</v>
      </c>
      <c r="H35" s="204">
        <f>Statistiky!H192</f>
        <v>12</v>
      </c>
      <c r="I35" s="204">
        <f>Statistiky!I192</f>
        <v>18</v>
      </c>
      <c r="J35" s="720">
        <f>Statistiky!J192</f>
        <v>30</v>
      </c>
      <c r="K35" s="721"/>
    </row>
    <row r="36" spans="1:11" ht="15">
      <c r="A36" s="717"/>
      <c r="B36" s="714" t="s">
        <v>243</v>
      </c>
      <c r="C36" s="714" t="s">
        <v>29</v>
      </c>
      <c r="D36" s="714">
        <v>751202</v>
      </c>
      <c r="E36" s="204" t="s">
        <v>373</v>
      </c>
      <c r="F36" s="486">
        <f>Statistiky!F201</f>
        <v>1.875</v>
      </c>
      <c r="G36" s="204">
        <f>Statistiky!G201:K201</f>
        <v>16</v>
      </c>
      <c r="H36" s="204">
        <f>Statistiky!H201</f>
        <v>11</v>
      </c>
      <c r="I36" s="204">
        <f>Statistiky!I201</f>
        <v>19</v>
      </c>
      <c r="J36" s="720">
        <f>Statistiky!J201</f>
        <v>30</v>
      </c>
      <c r="K36" s="721"/>
    </row>
    <row r="37" spans="1:11" ht="15">
      <c r="A37" s="722"/>
      <c r="B37" s="723" t="s">
        <v>594</v>
      </c>
      <c r="C37" s="724" t="s">
        <v>34</v>
      </c>
      <c r="D37" s="734">
        <v>940912</v>
      </c>
      <c r="E37" s="204" t="s">
        <v>428</v>
      </c>
      <c r="F37" s="486">
        <f>Statistiky!F42</f>
        <v>2.0714285714285716</v>
      </c>
      <c r="G37" s="204">
        <f>Statistiky!G42:K42</f>
        <v>14</v>
      </c>
      <c r="H37" s="204">
        <f>Statistiky!H42</f>
        <v>14</v>
      </c>
      <c r="I37" s="204">
        <f>Statistiky!I42</f>
        <v>15</v>
      </c>
      <c r="J37" s="720">
        <f>Statistiky!J42</f>
        <v>29</v>
      </c>
      <c r="K37" s="721"/>
    </row>
    <row r="38" spans="1:11" ht="15">
      <c r="A38" s="717"/>
      <c r="B38" s="714" t="s">
        <v>240</v>
      </c>
      <c r="C38" s="714" t="s">
        <v>52</v>
      </c>
      <c r="D38" s="714">
        <v>771006</v>
      </c>
      <c r="E38" s="204" t="s">
        <v>373</v>
      </c>
      <c r="F38" s="486">
        <f>Statistiky!F203</f>
        <v>2.6363636363636362</v>
      </c>
      <c r="G38" s="204">
        <f>Statistiky!G203:K203</f>
        <v>11</v>
      </c>
      <c r="H38" s="204">
        <f>Statistiky!H203</f>
        <v>19</v>
      </c>
      <c r="I38" s="204">
        <f>Statistiky!I203</f>
        <v>10</v>
      </c>
      <c r="J38" s="720">
        <f>Statistiky!J203</f>
        <v>29</v>
      </c>
      <c r="K38" s="721"/>
    </row>
    <row r="39" spans="1:11" ht="15">
      <c r="A39" s="731">
        <v>19</v>
      </c>
      <c r="B39" s="731" t="s">
        <v>395</v>
      </c>
      <c r="C39" s="732" t="s">
        <v>150</v>
      </c>
      <c r="D39" s="733">
        <v>860223</v>
      </c>
      <c r="E39" s="204" t="s">
        <v>387</v>
      </c>
      <c r="F39" s="486">
        <f>Statistiky!F288</f>
        <v>1.75</v>
      </c>
      <c r="G39" s="204">
        <f>Statistiky!G288:K288</f>
        <v>16</v>
      </c>
      <c r="H39" s="204">
        <f>Statistiky!H288</f>
        <v>21</v>
      </c>
      <c r="I39" s="204">
        <f>Statistiky!I288</f>
        <v>7</v>
      </c>
      <c r="J39" s="720">
        <f>Statistiky!J288</f>
        <v>28</v>
      </c>
      <c r="K39" s="721"/>
    </row>
    <row r="40" spans="1:11" ht="15">
      <c r="A40" s="717">
        <v>7</v>
      </c>
      <c r="B40" s="717" t="s">
        <v>284</v>
      </c>
      <c r="C40" s="717" t="s">
        <v>26</v>
      </c>
      <c r="D40" s="719">
        <v>681230</v>
      </c>
      <c r="E40" s="204" t="s">
        <v>612</v>
      </c>
      <c r="F40" s="486">
        <f>Statistiky!F187</f>
        <v>1.8666666666666667</v>
      </c>
      <c r="G40" s="204">
        <f>Statistiky!G187:K187</f>
        <v>15</v>
      </c>
      <c r="H40" s="204">
        <f>Statistiky!H187</f>
        <v>14</v>
      </c>
      <c r="I40" s="204">
        <f>Statistiky!I187</f>
        <v>14</v>
      </c>
      <c r="J40" s="720">
        <f>Statistiky!J187</f>
        <v>28</v>
      </c>
      <c r="K40" s="721"/>
    </row>
    <row r="41" spans="1:11" ht="15">
      <c r="A41" s="736">
        <v>22</v>
      </c>
      <c r="B41" s="717" t="s">
        <v>294</v>
      </c>
      <c r="C41" s="717" t="s">
        <v>239</v>
      </c>
      <c r="D41" s="719">
        <v>770317</v>
      </c>
      <c r="E41" s="204" t="s">
        <v>612</v>
      </c>
      <c r="F41" s="486">
        <f>Statistiky!F190</f>
        <v>2.4545454545454546</v>
      </c>
      <c r="G41" s="204">
        <f>Statistiky!G190:K190</f>
        <v>11</v>
      </c>
      <c r="H41" s="204">
        <f>Statistiky!H190</f>
        <v>13</v>
      </c>
      <c r="I41" s="204">
        <f>Statistiky!I190</f>
        <v>14</v>
      </c>
      <c r="J41" s="720">
        <f>Statistiky!J190</f>
        <v>27</v>
      </c>
      <c r="K41" s="721"/>
    </row>
    <row r="42" spans="1:11" ht="15">
      <c r="A42" s="717"/>
      <c r="B42" s="717" t="s">
        <v>241</v>
      </c>
      <c r="C42" s="717" t="s">
        <v>50</v>
      </c>
      <c r="D42" s="717">
        <v>680305</v>
      </c>
      <c r="E42" s="204" t="s">
        <v>95</v>
      </c>
      <c r="F42" s="486">
        <f>Statistiky!F70</f>
        <v>1.8</v>
      </c>
      <c r="G42" s="204">
        <f>Statistiky!G70:K70</f>
        <v>15</v>
      </c>
      <c r="H42" s="204">
        <f>Statistiky!H70</f>
        <v>16</v>
      </c>
      <c r="I42" s="204">
        <f>Statistiky!I70</f>
        <v>11</v>
      </c>
      <c r="J42" s="720">
        <f>Statistiky!J70</f>
        <v>27</v>
      </c>
      <c r="K42" s="721"/>
    </row>
    <row r="43" spans="1:11" ht="15">
      <c r="A43" s="717"/>
      <c r="B43" s="714" t="s">
        <v>563</v>
      </c>
      <c r="C43" s="714" t="s">
        <v>250</v>
      </c>
      <c r="D43" s="730"/>
      <c r="E43" s="204" t="s">
        <v>399</v>
      </c>
      <c r="F43" s="486">
        <f>Statistiky!F247</f>
        <v>2.076923076923077</v>
      </c>
      <c r="G43" s="204">
        <f>Statistiky!G247:K247</f>
        <v>13</v>
      </c>
      <c r="H43" s="204">
        <f>Statistiky!H247</f>
        <v>12</v>
      </c>
      <c r="I43" s="204">
        <f>Statistiky!I247</f>
        <v>15</v>
      </c>
      <c r="J43" s="720">
        <f>Statistiky!J247</f>
        <v>27</v>
      </c>
      <c r="K43" s="721"/>
    </row>
    <row r="44" spans="1:11" ht="15">
      <c r="A44" s="735">
        <v>11</v>
      </c>
      <c r="B44" s="737" t="s">
        <v>619</v>
      </c>
      <c r="C44" s="735" t="s">
        <v>52</v>
      </c>
      <c r="D44" s="730" t="s">
        <v>626</v>
      </c>
      <c r="E44" s="204" t="s">
        <v>614</v>
      </c>
      <c r="F44" s="486">
        <f>Statistiky!F330</f>
        <v>1.6875</v>
      </c>
      <c r="G44" s="204">
        <f>Statistiky!G330:K330</f>
        <v>16</v>
      </c>
      <c r="H44" s="204">
        <f>Statistiky!H330</f>
        <v>6</v>
      </c>
      <c r="I44" s="204">
        <f>Statistiky!I330</f>
        <v>21</v>
      </c>
      <c r="J44" s="720">
        <f>Statistiky!J330</f>
        <v>27</v>
      </c>
      <c r="K44" s="721"/>
    </row>
    <row r="45" spans="1:11" ht="15">
      <c r="A45" s="714">
        <v>25</v>
      </c>
      <c r="B45" s="714" t="s">
        <v>517</v>
      </c>
      <c r="C45" s="714" t="s">
        <v>292</v>
      </c>
      <c r="D45" s="714">
        <v>910426</v>
      </c>
      <c r="E45" s="204" t="s">
        <v>148</v>
      </c>
      <c r="F45" s="486">
        <f>Statistiky!F312</f>
        <v>1.7333333333333334</v>
      </c>
      <c r="G45" s="204">
        <f>Statistiky!G312:K312</f>
        <v>15</v>
      </c>
      <c r="H45" s="204">
        <f>Statistiky!H312</f>
        <v>15</v>
      </c>
      <c r="I45" s="204">
        <f>Statistiky!I312</f>
        <v>11</v>
      </c>
      <c r="J45" s="720">
        <f>Statistiky!J312</f>
        <v>26</v>
      </c>
      <c r="K45" s="721"/>
    </row>
    <row r="46" spans="1:11" ht="15">
      <c r="A46" s="717"/>
      <c r="B46" s="714" t="s">
        <v>344</v>
      </c>
      <c r="C46" s="714" t="s">
        <v>34</v>
      </c>
      <c r="D46" s="714">
        <v>751121</v>
      </c>
      <c r="E46" s="204" t="s">
        <v>373</v>
      </c>
      <c r="F46" s="486">
        <f>Statistiky!F204</f>
        <v>1.7333333333333334</v>
      </c>
      <c r="G46" s="204">
        <f>Statistiky!G204:K204</f>
        <v>15</v>
      </c>
      <c r="H46" s="204">
        <f>Statistiky!H204</f>
        <v>18</v>
      </c>
      <c r="I46" s="204">
        <f>Statistiky!I204</f>
        <v>8</v>
      </c>
      <c r="J46" s="720">
        <f>Statistiky!J204</f>
        <v>26</v>
      </c>
      <c r="K46" s="721"/>
    </row>
    <row r="47" spans="1:11" ht="15">
      <c r="A47" s="731">
        <v>88</v>
      </c>
      <c r="B47" s="731" t="s">
        <v>393</v>
      </c>
      <c r="C47" s="732" t="s">
        <v>26</v>
      </c>
      <c r="D47" s="733">
        <v>880713</v>
      </c>
      <c r="E47" s="204" t="s">
        <v>387</v>
      </c>
      <c r="F47" s="486">
        <f>Statistiky!F282</f>
        <v>1.6666666666666667</v>
      </c>
      <c r="G47" s="204">
        <f>Statistiky!G282:K282</f>
        <v>15</v>
      </c>
      <c r="H47" s="204">
        <f>Statistiky!H282</f>
        <v>7</v>
      </c>
      <c r="I47" s="204">
        <f>Statistiky!I282</f>
        <v>18</v>
      </c>
      <c r="J47" s="720">
        <f>Statistiky!J282</f>
        <v>25</v>
      </c>
      <c r="K47" s="721"/>
    </row>
    <row r="48" spans="1:11" ht="15">
      <c r="A48" s="735">
        <v>37</v>
      </c>
      <c r="B48" s="737" t="s">
        <v>621</v>
      </c>
      <c r="C48" s="735" t="s">
        <v>129</v>
      </c>
      <c r="D48" s="730" t="s">
        <v>626</v>
      </c>
      <c r="E48" s="204" t="s">
        <v>614</v>
      </c>
      <c r="F48" s="486">
        <f>Statistiky!F332</f>
        <v>2.272727272727273</v>
      </c>
      <c r="G48" s="204">
        <f>Statistiky!G332:K332</f>
        <v>11</v>
      </c>
      <c r="H48" s="204">
        <f>Statistiky!H332</f>
        <v>16</v>
      </c>
      <c r="I48" s="204">
        <f>Statistiky!I332</f>
        <v>9</v>
      </c>
      <c r="J48" s="720">
        <f>Statistiky!J332</f>
        <v>25</v>
      </c>
      <c r="K48" s="721"/>
    </row>
    <row r="49" spans="1:11" ht="15">
      <c r="A49" s="722"/>
      <c r="B49" s="723" t="s">
        <v>429</v>
      </c>
      <c r="C49" s="724" t="s">
        <v>430</v>
      </c>
      <c r="D49" s="725">
        <v>920601</v>
      </c>
      <c r="E49" s="204" t="s">
        <v>428</v>
      </c>
      <c r="F49" s="486">
        <f>Statistiky!F38</f>
        <v>1.5625</v>
      </c>
      <c r="G49" s="204">
        <f>Statistiky!G38:K38</f>
        <v>16</v>
      </c>
      <c r="H49" s="204">
        <f>Statistiky!H38</f>
        <v>16</v>
      </c>
      <c r="I49" s="204">
        <f>Statistiky!I38</f>
        <v>9</v>
      </c>
      <c r="J49" s="720">
        <f>Statistiky!J38</f>
        <v>25</v>
      </c>
      <c r="K49" s="721"/>
    </row>
    <row r="50" spans="1:11" ht="15">
      <c r="A50" s="717">
        <v>4</v>
      </c>
      <c r="B50" s="735" t="s">
        <v>370</v>
      </c>
      <c r="C50" s="735" t="s">
        <v>34</v>
      </c>
      <c r="D50" s="735">
        <v>941221</v>
      </c>
      <c r="E50" s="204" t="s">
        <v>819</v>
      </c>
      <c r="F50" s="486">
        <f>Statistiky!F142</f>
        <v>2</v>
      </c>
      <c r="G50" s="204">
        <f>Statistiky!G142:K142</f>
        <v>12</v>
      </c>
      <c r="H50" s="204">
        <f>Statistiky!H142</f>
        <v>18</v>
      </c>
      <c r="I50" s="204">
        <f>Statistiky!I142</f>
        <v>6</v>
      </c>
      <c r="J50" s="720">
        <f>Statistiky!J142</f>
        <v>24</v>
      </c>
      <c r="K50" s="721"/>
    </row>
    <row r="51" spans="1:11" ht="15">
      <c r="A51" s="722">
        <v>4</v>
      </c>
      <c r="B51" s="717" t="s">
        <v>225</v>
      </c>
      <c r="C51" s="717" t="s">
        <v>24</v>
      </c>
      <c r="D51" s="713"/>
      <c r="E51" s="204" t="s">
        <v>457</v>
      </c>
      <c r="F51" s="486">
        <f>Statistiky!F83</f>
        <v>3.2857142857142856</v>
      </c>
      <c r="G51" s="204">
        <f>Statistiky!G83:K83</f>
        <v>7</v>
      </c>
      <c r="H51" s="204">
        <f>Statistiky!H83</f>
        <v>15</v>
      </c>
      <c r="I51" s="204">
        <f>Statistiky!I83</f>
        <v>8</v>
      </c>
      <c r="J51" s="720">
        <f>Statistiky!J83</f>
        <v>23</v>
      </c>
      <c r="K51" s="721"/>
    </row>
    <row r="52" spans="1:11" ht="15">
      <c r="A52" s="714"/>
      <c r="B52" s="729" t="s">
        <v>155</v>
      </c>
      <c r="C52" s="729" t="s">
        <v>26</v>
      </c>
      <c r="D52" s="729">
        <v>920507</v>
      </c>
      <c r="E52" s="204" t="s">
        <v>451</v>
      </c>
      <c r="F52" s="486">
        <f>Statistiky!F15</f>
        <v>7.666666666666667</v>
      </c>
      <c r="G52" s="204">
        <f>Statistiky!G15:K15</f>
        <v>3</v>
      </c>
      <c r="H52" s="204">
        <f>Statistiky!H15</f>
        <v>8</v>
      </c>
      <c r="I52" s="204">
        <f>Statistiky!I15</f>
        <v>15</v>
      </c>
      <c r="J52" s="720">
        <f>Statistiky!J15</f>
        <v>23</v>
      </c>
      <c r="K52" s="721"/>
    </row>
    <row r="53" spans="1:11" ht="15">
      <c r="A53" s="714">
        <v>10</v>
      </c>
      <c r="B53" s="714" t="s">
        <v>44</v>
      </c>
      <c r="C53" s="714" t="s">
        <v>22</v>
      </c>
      <c r="D53" s="714">
        <v>750307</v>
      </c>
      <c r="E53" s="204" t="s">
        <v>148</v>
      </c>
      <c r="F53" s="486">
        <f>Statistiky!F307</f>
        <v>1.9166666666666667</v>
      </c>
      <c r="G53" s="204">
        <f>Statistiky!G307:K307</f>
        <v>12</v>
      </c>
      <c r="H53" s="204">
        <f>Statistiky!H307</f>
        <v>15</v>
      </c>
      <c r="I53" s="204">
        <f>Statistiky!I307</f>
        <v>8</v>
      </c>
      <c r="J53" s="720">
        <f>Statistiky!J307</f>
        <v>23</v>
      </c>
      <c r="K53" s="721"/>
    </row>
    <row r="54" spans="1:11" ht="15">
      <c r="A54" s="714">
        <v>22</v>
      </c>
      <c r="B54" s="714" t="s">
        <v>583</v>
      </c>
      <c r="C54" s="714" t="s">
        <v>34</v>
      </c>
      <c r="D54" s="714">
        <v>853011</v>
      </c>
      <c r="E54" s="204" t="s">
        <v>604</v>
      </c>
      <c r="F54" s="486">
        <f>Statistiky!F272</f>
        <v>1.6428571428571428</v>
      </c>
      <c r="G54" s="204">
        <f>Statistiky!G272:K272</f>
        <v>14</v>
      </c>
      <c r="H54" s="204">
        <f>Statistiky!H272</f>
        <v>9</v>
      </c>
      <c r="I54" s="204">
        <f>Statistiky!I272</f>
        <v>14</v>
      </c>
      <c r="J54" s="720">
        <f>Statistiky!J272</f>
        <v>23</v>
      </c>
      <c r="K54" s="721"/>
    </row>
    <row r="55" spans="1:11" ht="15">
      <c r="A55" s="714">
        <v>27</v>
      </c>
      <c r="B55" s="714" t="s">
        <v>51</v>
      </c>
      <c r="C55" s="714" t="s">
        <v>52</v>
      </c>
      <c r="D55" s="714">
        <v>780821</v>
      </c>
      <c r="E55" s="204" t="s">
        <v>148</v>
      </c>
      <c r="F55" s="486">
        <f>Statistiky!F313</f>
        <v>1.6428571428571428</v>
      </c>
      <c r="G55" s="204">
        <f>Statistiky!G313:K313</f>
        <v>14</v>
      </c>
      <c r="H55" s="204">
        <f>Statistiky!H313</f>
        <v>10</v>
      </c>
      <c r="I55" s="204">
        <f>Statistiky!I313</f>
        <v>13</v>
      </c>
      <c r="J55" s="720">
        <f>Statistiky!J313</f>
        <v>23</v>
      </c>
      <c r="K55" s="721"/>
    </row>
    <row r="56" spans="1:11" ht="15">
      <c r="A56" s="717">
        <v>8</v>
      </c>
      <c r="B56" s="717" t="s">
        <v>185</v>
      </c>
      <c r="C56" s="717" t="s">
        <v>29</v>
      </c>
      <c r="D56" s="735">
        <v>580122</v>
      </c>
      <c r="E56" s="204" t="s">
        <v>819</v>
      </c>
      <c r="F56" s="486">
        <f>Statistiky!F140</f>
        <v>1.3529411764705883</v>
      </c>
      <c r="G56" s="204">
        <f>Statistiky!G140:K140</f>
        <v>17</v>
      </c>
      <c r="H56" s="204">
        <f>Statistiky!H140</f>
        <v>8</v>
      </c>
      <c r="I56" s="204">
        <f>Statistiky!I140</f>
        <v>15</v>
      </c>
      <c r="J56" s="720">
        <f>Statistiky!J140</f>
        <v>23</v>
      </c>
      <c r="K56" s="721"/>
    </row>
    <row r="57" spans="1:11" ht="15">
      <c r="A57" s="714">
        <v>77</v>
      </c>
      <c r="B57" s="714" t="s">
        <v>47</v>
      </c>
      <c r="C57" s="714" t="s">
        <v>251</v>
      </c>
      <c r="D57" s="714">
        <v>832601</v>
      </c>
      <c r="E57" s="204" t="s">
        <v>604</v>
      </c>
      <c r="F57" s="486">
        <f>Statistiky!F269</f>
        <v>1.4375</v>
      </c>
      <c r="G57" s="204">
        <f>Statistiky!G269:K269</f>
        <v>16</v>
      </c>
      <c r="H57" s="204">
        <f>Statistiky!H269</f>
        <v>12</v>
      </c>
      <c r="I57" s="204">
        <f>Statistiky!I269</f>
        <v>11</v>
      </c>
      <c r="J57" s="720">
        <f>Statistiky!J269</f>
        <v>23</v>
      </c>
      <c r="K57" s="721"/>
    </row>
    <row r="58" spans="1:11" ht="15">
      <c r="A58" s="727">
        <v>33</v>
      </c>
      <c r="B58" s="714" t="s">
        <v>513</v>
      </c>
      <c r="C58" s="714" t="s">
        <v>24</v>
      </c>
      <c r="D58" s="714">
        <v>910331</v>
      </c>
      <c r="E58" s="204" t="s">
        <v>702</v>
      </c>
      <c r="F58" s="486">
        <f>Statistiky!F228</f>
        <v>1.6428571428571428</v>
      </c>
      <c r="G58" s="204">
        <f>Statistiky!G228:K228</f>
        <v>14</v>
      </c>
      <c r="H58" s="204">
        <f>Statistiky!H228</f>
        <v>10</v>
      </c>
      <c r="I58" s="204">
        <f>Statistiky!I228</f>
        <v>13</v>
      </c>
      <c r="J58" s="720">
        <f>Statistiky!J228</f>
        <v>23</v>
      </c>
      <c r="K58" s="721"/>
    </row>
    <row r="59" spans="1:11" ht="15">
      <c r="A59" s="717">
        <v>44</v>
      </c>
      <c r="B59" s="717" t="s">
        <v>21</v>
      </c>
      <c r="C59" s="717" t="s">
        <v>22</v>
      </c>
      <c r="D59" s="717">
        <v>700305</v>
      </c>
      <c r="E59" s="204" t="s">
        <v>644</v>
      </c>
      <c r="F59" s="486">
        <f>Statistiky!F116</f>
        <v>1.5333333333333334</v>
      </c>
      <c r="G59" s="204">
        <f>Statistiky!G116:K116</f>
        <v>15</v>
      </c>
      <c r="H59" s="204">
        <f>Statistiky!H116</f>
        <v>8</v>
      </c>
      <c r="I59" s="204">
        <f>Statistiky!I116</f>
        <v>15</v>
      </c>
      <c r="J59" s="720">
        <f>Statistiky!J116</f>
        <v>23</v>
      </c>
      <c r="K59" s="721"/>
    </row>
    <row r="60" spans="1:11" ht="15">
      <c r="A60" s="741">
        <v>94</v>
      </c>
      <c r="B60" s="737" t="s">
        <v>618</v>
      </c>
      <c r="C60" s="735" t="s">
        <v>31</v>
      </c>
      <c r="D60" s="730" t="s">
        <v>625</v>
      </c>
      <c r="E60" s="204" t="s">
        <v>614</v>
      </c>
      <c r="F60" s="486">
        <f>Statistiky!F329</f>
        <v>1.6428571428571428</v>
      </c>
      <c r="G60" s="204">
        <f>Statistiky!G329:K329</f>
        <v>14</v>
      </c>
      <c r="H60" s="204">
        <f>Statistiky!H329</f>
        <v>15</v>
      </c>
      <c r="I60" s="204">
        <f>Statistiky!I329</f>
        <v>8</v>
      </c>
      <c r="J60" s="720">
        <f>Statistiky!J329</f>
        <v>23</v>
      </c>
      <c r="K60" s="721"/>
    </row>
    <row r="61" spans="1:11" ht="15">
      <c r="A61" s="731">
        <v>7</v>
      </c>
      <c r="B61" s="731" t="s">
        <v>396</v>
      </c>
      <c r="C61" s="732" t="s">
        <v>183</v>
      </c>
      <c r="D61" s="733">
        <v>821007</v>
      </c>
      <c r="E61" s="204" t="s">
        <v>387</v>
      </c>
      <c r="F61" s="486">
        <f>Statistiky!F290</f>
        <v>1.5714285714285714</v>
      </c>
      <c r="G61" s="204">
        <f>Statistiky!G290:K290</f>
        <v>14</v>
      </c>
      <c r="H61" s="204">
        <f>Statistiky!H290</f>
        <v>14</v>
      </c>
      <c r="I61" s="204">
        <f>Statistiky!I290</f>
        <v>8</v>
      </c>
      <c r="J61" s="720">
        <f>Statistiky!J290</f>
        <v>22</v>
      </c>
      <c r="K61" s="721"/>
    </row>
    <row r="62" spans="1:11" ht="15">
      <c r="A62" s="722"/>
      <c r="B62" s="717" t="s">
        <v>711</v>
      </c>
      <c r="C62" s="717" t="s">
        <v>109</v>
      </c>
      <c r="D62" s="730" t="s">
        <v>712</v>
      </c>
      <c r="E62" s="204" t="s">
        <v>614</v>
      </c>
      <c r="F62" s="486">
        <f>Statistiky!F341</f>
        <v>2.625</v>
      </c>
      <c r="G62" s="204">
        <f>Statistiky!G341:K341</f>
        <v>8</v>
      </c>
      <c r="H62" s="204">
        <f>Statistiky!H341</f>
        <v>12</v>
      </c>
      <c r="I62" s="204">
        <f>Statistiky!I341</f>
        <v>9</v>
      </c>
      <c r="J62" s="720">
        <f>Statistiky!J341</f>
        <v>21</v>
      </c>
      <c r="K62" s="721"/>
    </row>
    <row r="63" spans="1:11" ht="15">
      <c r="A63" s="713">
        <v>60</v>
      </c>
      <c r="B63" s="712" t="s">
        <v>153</v>
      </c>
      <c r="C63" s="712" t="s">
        <v>34</v>
      </c>
      <c r="D63" s="713">
        <v>790718</v>
      </c>
      <c r="E63" s="204" t="s">
        <v>326</v>
      </c>
      <c r="F63" s="486">
        <f>Statistiky!F103</f>
        <v>1.6153846153846154</v>
      </c>
      <c r="G63" s="204">
        <f>Statistiky!G103:K103</f>
        <v>13</v>
      </c>
      <c r="H63" s="204">
        <f>Statistiky!H103</f>
        <v>15</v>
      </c>
      <c r="I63" s="204">
        <f>Statistiky!I103</f>
        <v>6</v>
      </c>
      <c r="J63" s="720">
        <f>Statistiky!J103</f>
        <v>21</v>
      </c>
      <c r="K63" s="721"/>
    </row>
    <row r="64" spans="1:11" ht="15">
      <c r="A64" s="717">
        <v>11</v>
      </c>
      <c r="B64" s="717" t="s">
        <v>356</v>
      </c>
      <c r="C64" s="717" t="s">
        <v>33</v>
      </c>
      <c r="D64" s="675">
        <v>740727</v>
      </c>
      <c r="E64" s="204" t="s">
        <v>688</v>
      </c>
      <c r="F64" s="486">
        <f>Statistiky!F165</f>
        <v>1.9090909090909092</v>
      </c>
      <c r="G64" s="204">
        <f>Statistiky!G165:K165</f>
        <v>11</v>
      </c>
      <c r="H64" s="204">
        <f>Statistiky!H165</f>
        <v>10</v>
      </c>
      <c r="I64" s="204">
        <f>Statistiky!I165</f>
        <v>11</v>
      </c>
      <c r="J64" s="720">
        <f>Statistiky!J165</f>
        <v>21</v>
      </c>
      <c r="K64" s="721"/>
    </row>
    <row r="65" spans="1:11" ht="15">
      <c r="A65" s="717">
        <v>99</v>
      </c>
      <c r="B65" s="717" t="s">
        <v>553</v>
      </c>
      <c r="C65" s="717" t="s">
        <v>369</v>
      </c>
      <c r="D65" s="718">
        <v>700909</v>
      </c>
      <c r="E65" s="204" t="s">
        <v>819</v>
      </c>
      <c r="F65" s="486">
        <f>Statistiky!F144</f>
        <v>1.3333333333333333</v>
      </c>
      <c r="G65" s="204">
        <f>Statistiky!G144:K144</f>
        <v>15</v>
      </c>
      <c r="H65" s="204">
        <f>Statistiky!H144</f>
        <v>10</v>
      </c>
      <c r="I65" s="204">
        <f>Statistiky!I144</f>
        <v>10</v>
      </c>
      <c r="J65" s="720">
        <f>Statistiky!J144</f>
        <v>20</v>
      </c>
      <c r="K65" s="721"/>
    </row>
    <row r="66" spans="1:11" ht="15">
      <c r="A66" s="717"/>
      <c r="B66" s="714" t="s">
        <v>566</v>
      </c>
      <c r="C66" s="714" t="s">
        <v>26</v>
      </c>
      <c r="D66" s="730"/>
      <c r="E66" s="204" t="s">
        <v>399</v>
      </c>
      <c r="F66" s="486">
        <f>Statistiky!F251</f>
        <v>1.5384615384615385</v>
      </c>
      <c r="G66" s="204">
        <f>Statistiky!G251:K251</f>
        <v>13</v>
      </c>
      <c r="H66" s="204">
        <f>Statistiky!H251</f>
        <v>11</v>
      </c>
      <c r="I66" s="204">
        <f>Statistiky!I251</f>
        <v>9</v>
      </c>
      <c r="J66" s="720">
        <f>Statistiky!J251</f>
        <v>20</v>
      </c>
      <c r="K66" s="721"/>
    </row>
    <row r="67" spans="1:11" ht="15">
      <c r="A67" s="717">
        <v>9</v>
      </c>
      <c r="B67" s="735" t="s">
        <v>248</v>
      </c>
      <c r="C67" s="735" t="s">
        <v>249</v>
      </c>
      <c r="D67" s="717">
        <v>950417</v>
      </c>
      <c r="E67" s="204" t="s">
        <v>819</v>
      </c>
      <c r="F67" s="486">
        <f>Statistiky!F143</f>
        <v>1.6666666666666667</v>
      </c>
      <c r="G67" s="204">
        <f>Statistiky!G143:K143</f>
        <v>12</v>
      </c>
      <c r="H67" s="204">
        <f>Statistiky!H143</f>
        <v>18</v>
      </c>
      <c r="I67" s="204">
        <f>Statistiky!I143</f>
        <v>2</v>
      </c>
      <c r="J67" s="720">
        <f>Statistiky!J143</f>
        <v>20</v>
      </c>
      <c r="K67" s="721"/>
    </row>
    <row r="68" spans="1:11" ht="15">
      <c r="A68" s="735"/>
      <c r="B68" s="737" t="s">
        <v>620</v>
      </c>
      <c r="C68" s="735" t="s">
        <v>46</v>
      </c>
      <c r="D68" s="730" t="s">
        <v>627</v>
      </c>
      <c r="E68" s="204" t="s">
        <v>614</v>
      </c>
      <c r="F68" s="486">
        <f>Statistiky!F331</f>
        <v>9.5</v>
      </c>
      <c r="G68" s="204">
        <f>Statistiky!G331:K331</f>
        <v>2</v>
      </c>
      <c r="H68" s="204">
        <f>Statistiky!H331</f>
        <v>9</v>
      </c>
      <c r="I68" s="204">
        <f>Statistiky!I331</f>
        <v>10</v>
      </c>
      <c r="J68" s="720">
        <f>Statistiky!J331</f>
        <v>19</v>
      </c>
      <c r="K68" s="721"/>
    </row>
    <row r="69" spans="1:11" ht="15">
      <c r="A69" s="722">
        <v>8</v>
      </c>
      <c r="B69" s="717" t="s">
        <v>409</v>
      </c>
      <c r="C69" s="717" t="s">
        <v>49</v>
      </c>
      <c r="D69" s="713"/>
      <c r="E69" s="204" t="s">
        <v>457</v>
      </c>
      <c r="F69" s="486">
        <f>Statistiky!F89</f>
        <v>1.3571428571428572</v>
      </c>
      <c r="G69" s="204">
        <f>Statistiky!G89:K89</f>
        <v>14</v>
      </c>
      <c r="H69" s="204">
        <f>Statistiky!H89</f>
        <v>10</v>
      </c>
      <c r="I69" s="204">
        <f>Statistiky!I89</f>
        <v>9</v>
      </c>
      <c r="J69" s="720">
        <f>Statistiky!J89</f>
        <v>19</v>
      </c>
      <c r="K69" s="721"/>
    </row>
    <row r="70" spans="1:11" ht="15">
      <c r="A70" s="717">
        <v>17</v>
      </c>
      <c r="B70" s="717" t="s">
        <v>134</v>
      </c>
      <c r="C70" s="204" t="s">
        <v>26</v>
      </c>
      <c r="D70" s="730" t="s">
        <v>136</v>
      </c>
      <c r="E70" s="204" t="s">
        <v>95</v>
      </c>
      <c r="F70" s="486">
        <f>Statistiky!F64</f>
        <v>1.2666666666666666</v>
      </c>
      <c r="G70" s="204">
        <f>Statistiky!G64:K64</f>
        <v>15</v>
      </c>
      <c r="H70" s="204">
        <f>Statistiky!H64</f>
        <v>9</v>
      </c>
      <c r="I70" s="204">
        <f>Statistiky!I64</f>
        <v>10</v>
      </c>
      <c r="J70" s="720">
        <f>Statistiky!J64</f>
        <v>19</v>
      </c>
      <c r="K70" s="721"/>
    </row>
    <row r="71" spans="1:11" ht="15">
      <c r="A71" s="713">
        <v>21</v>
      </c>
      <c r="B71" s="712" t="s">
        <v>330</v>
      </c>
      <c r="C71" s="712" t="s">
        <v>109</v>
      </c>
      <c r="D71" s="713">
        <v>881022</v>
      </c>
      <c r="E71" s="204" t="s">
        <v>326</v>
      </c>
      <c r="F71" s="486">
        <f>Statistiky!F99</f>
        <v>2.111111111111111</v>
      </c>
      <c r="G71" s="204">
        <f>Statistiky!G99:K99</f>
        <v>9</v>
      </c>
      <c r="H71" s="204">
        <f>Statistiky!H99</f>
        <v>14</v>
      </c>
      <c r="I71" s="204">
        <f>Statistiky!I99</f>
        <v>5</v>
      </c>
      <c r="J71" s="720">
        <f>Statistiky!J99</f>
        <v>19</v>
      </c>
      <c r="K71" s="721"/>
    </row>
    <row r="72" spans="1:11" ht="15">
      <c r="A72" s="717"/>
      <c r="B72" s="714" t="s">
        <v>402</v>
      </c>
      <c r="C72" s="714" t="s">
        <v>24</v>
      </c>
      <c r="D72" s="730"/>
      <c r="E72" s="204" t="s">
        <v>399</v>
      </c>
      <c r="F72" s="486">
        <f>Statistiky!F245</f>
        <v>1.1875</v>
      </c>
      <c r="G72" s="204">
        <f>Statistiky!G245:K245</f>
        <v>16</v>
      </c>
      <c r="H72" s="204">
        <f>Statistiky!H245</f>
        <v>9</v>
      </c>
      <c r="I72" s="204">
        <f>Statistiky!I245</f>
        <v>10</v>
      </c>
      <c r="J72" s="720">
        <f>Statistiky!J245</f>
        <v>19</v>
      </c>
      <c r="K72" s="721"/>
    </row>
    <row r="73" spans="1:11" ht="15">
      <c r="A73" s="717">
        <v>17</v>
      </c>
      <c r="B73" s="717" t="s">
        <v>260</v>
      </c>
      <c r="C73" s="717" t="s">
        <v>33</v>
      </c>
      <c r="D73" s="719">
        <v>800426</v>
      </c>
      <c r="E73" s="204" t="s">
        <v>612</v>
      </c>
      <c r="F73" s="486">
        <f>Statistiky!F184</f>
        <v>1.7272727272727273</v>
      </c>
      <c r="G73" s="204">
        <f>Statistiky!G184:K184</f>
        <v>11</v>
      </c>
      <c r="H73" s="204">
        <f>Statistiky!H184</f>
        <v>10</v>
      </c>
      <c r="I73" s="204">
        <f>Statistiky!I184</f>
        <v>9</v>
      </c>
      <c r="J73" s="720">
        <f>Statistiky!J184</f>
        <v>19</v>
      </c>
      <c r="K73" s="721"/>
    </row>
    <row r="74" spans="1:11" ht="15">
      <c r="A74" s="727">
        <v>66</v>
      </c>
      <c r="B74" s="714" t="s">
        <v>491</v>
      </c>
      <c r="C74" s="714" t="s">
        <v>489</v>
      </c>
      <c r="D74" s="714">
        <v>821210</v>
      </c>
      <c r="E74" s="204" t="s">
        <v>702</v>
      </c>
      <c r="F74" s="486">
        <f>Statistiky!F226</f>
        <v>1.3846153846153846</v>
      </c>
      <c r="G74" s="204">
        <f>Statistiky!G226:K226</f>
        <v>13</v>
      </c>
      <c r="H74" s="204">
        <f>Statistiky!H226</f>
        <v>7</v>
      </c>
      <c r="I74" s="204">
        <f>Statistiky!I226</f>
        <v>11</v>
      </c>
      <c r="J74" s="720">
        <f>Statistiky!J226</f>
        <v>18</v>
      </c>
      <c r="K74" s="721"/>
    </row>
    <row r="75" spans="1:11" ht="15">
      <c r="A75" s="727">
        <v>22</v>
      </c>
      <c r="B75" s="714" t="s">
        <v>512</v>
      </c>
      <c r="C75" s="714" t="s">
        <v>292</v>
      </c>
      <c r="D75" s="714">
        <v>800824</v>
      </c>
      <c r="E75" s="204" t="s">
        <v>702</v>
      </c>
      <c r="F75" s="486">
        <f>Statistiky!F223</f>
        <v>1.8</v>
      </c>
      <c r="G75" s="204">
        <f>Statistiky!G223:K223</f>
        <v>10</v>
      </c>
      <c r="H75" s="204">
        <f>Statistiky!H223</f>
        <v>8</v>
      </c>
      <c r="I75" s="204">
        <f>Statistiky!I223</f>
        <v>10</v>
      </c>
      <c r="J75" s="720">
        <f>Statistiky!J223</f>
        <v>18</v>
      </c>
      <c r="K75" s="721"/>
    </row>
    <row r="76" spans="1:11" ht="15">
      <c r="A76" s="713">
        <v>27</v>
      </c>
      <c r="B76" s="712" t="s">
        <v>364</v>
      </c>
      <c r="C76" s="712" t="s">
        <v>224</v>
      </c>
      <c r="D76" s="713">
        <v>860603</v>
      </c>
      <c r="E76" s="204" t="s">
        <v>326</v>
      </c>
      <c r="F76" s="486">
        <f>Statistiky!F102</f>
        <v>1.2857142857142858</v>
      </c>
      <c r="G76" s="204">
        <f>Statistiky!G102:K102</f>
        <v>14</v>
      </c>
      <c r="H76" s="204">
        <f>Statistiky!H102</f>
        <v>4</v>
      </c>
      <c r="I76" s="204">
        <f>Statistiky!I102</f>
        <v>14</v>
      </c>
      <c r="J76" s="720">
        <f>Statistiky!J102</f>
        <v>18</v>
      </c>
      <c r="K76" s="721"/>
    </row>
    <row r="77" spans="1:11" ht="15">
      <c r="A77" s="717"/>
      <c r="B77" s="714" t="s">
        <v>401</v>
      </c>
      <c r="C77" s="714" t="s">
        <v>31</v>
      </c>
      <c r="D77" s="730"/>
      <c r="E77" s="204" t="s">
        <v>399</v>
      </c>
      <c r="F77" s="486">
        <f>Statistiky!F246</f>
        <v>1.2857142857142858</v>
      </c>
      <c r="G77" s="204">
        <f>Statistiky!G246:K246</f>
        <v>14</v>
      </c>
      <c r="H77" s="204">
        <f>Statistiky!H246</f>
        <v>11</v>
      </c>
      <c r="I77" s="204">
        <f>Statistiky!I246</f>
        <v>7</v>
      </c>
      <c r="J77" s="720">
        <f>Statistiky!J246</f>
        <v>18</v>
      </c>
      <c r="K77" s="721"/>
    </row>
    <row r="78" spans="1:11" ht="15">
      <c r="A78" s="722"/>
      <c r="B78" s="714" t="s">
        <v>680</v>
      </c>
      <c r="C78" s="714" t="s">
        <v>22</v>
      </c>
      <c r="D78" s="742"/>
      <c r="E78" s="204" t="s">
        <v>451</v>
      </c>
      <c r="F78" s="486">
        <f>Statistiky!F24</f>
        <v>1.2</v>
      </c>
      <c r="G78" s="204">
        <f>Statistiky!G24:K24</f>
        <v>15</v>
      </c>
      <c r="H78" s="204">
        <f>Statistiky!H24</f>
        <v>6</v>
      </c>
      <c r="I78" s="204">
        <f>Statistiky!I24</f>
        <v>12</v>
      </c>
      <c r="J78" s="720">
        <f>Statistiky!J24</f>
        <v>18</v>
      </c>
      <c r="K78" s="721"/>
    </row>
    <row r="79" spans="1:11" ht="15">
      <c r="A79" s="722"/>
      <c r="B79" s="723" t="s">
        <v>155</v>
      </c>
      <c r="C79" s="724" t="s">
        <v>242</v>
      </c>
      <c r="D79" s="734">
        <v>890917</v>
      </c>
      <c r="E79" s="204" t="s">
        <v>428</v>
      </c>
      <c r="F79" s="486">
        <f>Statistiky!F43</f>
        <v>1.7</v>
      </c>
      <c r="G79" s="204">
        <f>Statistiky!G43:K43</f>
        <v>10</v>
      </c>
      <c r="H79" s="204">
        <f>Statistiky!H43</f>
        <v>9</v>
      </c>
      <c r="I79" s="204">
        <f>Statistiky!I43</f>
        <v>8</v>
      </c>
      <c r="J79" s="720">
        <f>Statistiky!J43</f>
        <v>17</v>
      </c>
      <c r="K79" s="721"/>
    </row>
    <row r="80" spans="1:11" ht="15">
      <c r="A80" s="717">
        <v>6</v>
      </c>
      <c r="B80" s="717" t="s">
        <v>350</v>
      </c>
      <c r="C80" s="717" t="s">
        <v>33</v>
      </c>
      <c r="D80" s="738">
        <v>880831</v>
      </c>
      <c r="E80" s="204" t="s">
        <v>819</v>
      </c>
      <c r="F80" s="486">
        <f>Statistiky!F138</f>
        <v>1.3076923076923077</v>
      </c>
      <c r="G80" s="204">
        <f>Statistiky!G138:K138</f>
        <v>13</v>
      </c>
      <c r="H80" s="204">
        <f>Statistiky!H138</f>
        <v>12</v>
      </c>
      <c r="I80" s="204">
        <f>Statistiky!I138</f>
        <v>5</v>
      </c>
      <c r="J80" s="720">
        <f>Statistiky!J138</f>
        <v>17</v>
      </c>
      <c r="K80" s="721"/>
    </row>
    <row r="81" spans="1:11" ht="15">
      <c r="A81" s="714">
        <v>11</v>
      </c>
      <c r="B81" s="714" t="s">
        <v>184</v>
      </c>
      <c r="C81" s="714" t="s">
        <v>29</v>
      </c>
      <c r="D81" s="714">
        <v>952010</v>
      </c>
      <c r="E81" s="204" t="s">
        <v>604</v>
      </c>
      <c r="F81" s="486">
        <f>Statistiky!F270</f>
        <v>1.3076923076923077</v>
      </c>
      <c r="G81" s="204">
        <f>Statistiky!G270:K270</f>
        <v>13</v>
      </c>
      <c r="H81" s="204">
        <f>Statistiky!H270</f>
        <v>10</v>
      </c>
      <c r="I81" s="204">
        <f>Statistiky!I270</f>
        <v>7</v>
      </c>
      <c r="J81" s="720">
        <f>Statistiky!J270</f>
        <v>17</v>
      </c>
      <c r="K81" s="721"/>
    </row>
    <row r="82" spans="1:11" ht="15">
      <c r="A82" s="717"/>
      <c r="B82" s="717" t="s">
        <v>640</v>
      </c>
      <c r="C82" s="204" t="s">
        <v>49</v>
      </c>
      <c r="D82" s="730"/>
      <c r="E82" s="204" t="s">
        <v>95</v>
      </c>
      <c r="F82" s="486">
        <f>Statistiky!F71</f>
        <v>1.5454545454545454</v>
      </c>
      <c r="G82" s="204">
        <f>Statistiky!G71:K71</f>
        <v>11</v>
      </c>
      <c r="H82" s="204">
        <f>Statistiky!H71</f>
        <v>7</v>
      </c>
      <c r="I82" s="204">
        <f>Statistiky!I71</f>
        <v>10</v>
      </c>
      <c r="J82" s="720">
        <f>Statistiky!J71</f>
        <v>17</v>
      </c>
      <c r="K82" s="721"/>
    </row>
    <row r="83" spans="1:11" ht="15">
      <c r="A83" s="717"/>
      <c r="B83" s="714" t="s">
        <v>717</v>
      </c>
      <c r="C83" s="714" t="s">
        <v>31</v>
      </c>
      <c r="D83" s="717"/>
      <c r="E83" s="204" t="s">
        <v>702</v>
      </c>
      <c r="F83" s="486">
        <f>Statistiky!F231</f>
        <v>1.8888888888888888</v>
      </c>
      <c r="G83" s="204">
        <f>Statistiky!G231:K231</f>
        <v>9</v>
      </c>
      <c r="H83" s="204">
        <f>Statistiky!H231</f>
        <v>8</v>
      </c>
      <c r="I83" s="204">
        <f>Statistiky!I231</f>
        <v>9</v>
      </c>
      <c r="J83" s="720">
        <f>Statistiky!J231</f>
        <v>17</v>
      </c>
      <c r="K83" s="721"/>
    </row>
    <row r="84" spans="1:11" ht="15">
      <c r="A84" s="717">
        <v>88</v>
      </c>
      <c r="B84" s="717" t="s">
        <v>631</v>
      </c>
      <c r="C84" s="204" t="s">
        <v>34</v>
      </c>
      <c r="D84" s="730" t="s">
        <v>632</v>
      </c>
      <c r="E84" s="204" t="s">
        <v>604</v>
      </c>
      <c r="F84" s="486">
        <f>Statistiky!F273</f>
        <v>2</v>
      </c>
      <c r="G84" s="204">
        <f>Statistiky!G273:K273</f>
        <v>8</v>
      </c>
      <c r="H84" s="204">
        <f>Statistiky!H273</f>
        <v>8</v>
      </c>
      <c r="I84" s="204">
        <f>Statistiky!I273</f>
        <v>8</v>
      </c>
      <c r="J84" s="720">
        <f>Statistiky!J273</f>
        <v>16</v>
      </c>
      <c r="K84" s="721"/>
    </row>
    <row r="85" spans="1:11" ht="15">
      <c r="A85" s="713">
        <v>88</v>
      </c>
      <c r="B85" s="712" t="s">
        <v>128</v>
      </c>
      <c r="C85" s="712" t="s">
        <v>129</v>
      </c>
      <c r="D85" s="713">
        <v>900903</v>
      </c>
      <c r="E85" s="204" t="s">
        <v>326</v>
      </c>
      <c r="F85" s="486">
        <f>Statistiky!F105</f>
        <v>1.0666666666666667</v>
      </c>
      <c r="G85" s="204">
        <f>Statistiky!G105:K105</f>
        <v>15</v>
      </c>
      <c r="H85" s="204">
        <f>Statistiky!H105</f>
        <v>5</v>
      </c>
      <c r="I85" s="204">
        <f>Statistiky!I105</f>
        <v>11</v>
      </c>
      <c r="J85" s="720">
        <f>Statistiky!J105</f>
        <v>16</v>
      </c>
      <c r="K85" s="721"/>
    </row>
    <row r="86" spans="1:11" ht="15">
      <c r="A86" s="717"/>
      <c r="B86" s="714" t="s">
        <v>345</v>
      </c>
      <c r="C86" s="714" t="s">
        <v>308</v>
      </c>
      <c r="D86" s="714">
        <v>853003</v>
      </c>
      <c r="E86" s="204" t="s">
        <v>373</v>
      </c>
      <c r="F86" s="486">
        <f>Statistiky!F200</f>
        <v>1.4545454545454546</v>
      </c>
      <c r="G86" s="204">
        <f>Statistiky!G200:K200</f>
        <v>11</v>
      </c>
      <c r="H86" s="204">
        <f>Statistiky!H200</f>
        <v>6</v>
      </c>
      <c r="I86" s="204">
        <f>Statistiky!I200</f>
        <v>10</v>
      </c>
      <c r="J86" s="720">
        <f>Statistiky!J200</f>
        <v>16</v>
      </c>
      <c r="K86" s="721"/>
    </row>
    <row r="87" spans="1:11" ht="15">
      <c r="A87" s="731">
        <v>91</v>
      </c>
      <c r="B87" s="731" t="s">
        <v>397</v>
      </c>
      <c r="C87" s="732" t="s">
        <v>398</v>
      </c>
      <c r="D87" s="733">
        <v>711028</v>
      </c>
      <c r="E87" s="204" t="s">
        <v>387</v>
      </c>
      <c r="F87" s="486">
        <f>Statistiky!F287</f>
        <v>1</v>
      </c>
      <c r="G87" s="204">
        <f>Statistiky!G287:K287</f>
        <v>15</v>
      </c>
      <c r="H87" s="204">
        <f>Statistiky!H287</f>
        <v>5</v>
      </c>
      <c r="I87" s="204">
        <f>Statistiky!I287</f>
        <v>10</v>
      </c>
      <c r="J87" s="720">
        <f>Statistiky!J287</f>
        <v>15</v>
      </c>
      <c r="K87" s="721"/>
    </row>
    <row r="88" spans="1:11" ht="15">
      <c r="A88" s="713">
        <v>11</v>
      </c>
      <c r="B88" s="712" t="s">
        <v>128</v>
      </c>
      <c r="C88" s="712" t="s">
        <v>50</v>
      </c>
      <c r="D88" s="713">
        <v>930715</v>
      </c>
      <c r="E88" s="204" t="s">
        <v>326</v>
      </c>
      <c r="F88" s="486">
        <f>Statistiky!F98</f>
        <v>1</v>
      </c>
      <c r="G88" s="204">
        <f>Statistiky!G98:K98</f>
        <v>15</v>
      </c>
      <c r="H88" s="204">
        <f>Statistiky!H98</f>
        <v>5</v>
      </c>
      <c r="I88" s="204">
        <f>Statistiky!I98</f>
        <v>10</v>
      </c>
      <c r="J88" s="720">
        <f>Statistiky!J98</f>
        <v>15</v>
      </c>
      <c r="K88" s="721"/>
    </row>
    <row r="89" spans="1:11" ht="15">
      <c r="A89" s="717">
        <v>12</v>
      </c>
      <c r="B89" s="717" t="s">
        <v>137</v>
      </c>
      <c r="C89" s="204" t="s">
        <v>43</v>
      </c>
      <c r="D89" s="730" t="s">
        <v>139</v>
      </c>
      <c r="E89" s="204" t="s">
        <v>95</v>
      </c>
      <c r="F89" s="486">
        <f>Statistiky!F65</f>
        <v>1</v>
      </c>
      <c r="G89" s="204">
        <f>Statistiky!G65:K65</f>
        <v>15</v>
      </c>
      <c r="H89" s="204">
        <f>Statistiky!H65</f>
        <v>7</v>
      </c>
      <c r="I89" s="204">
        <f>Statistiky!I65</f>
        <v>8</v>
      </c>
      <c r="J89" s="720">
        <f>Statistiky!J65</f>
        <v>15</v>
      </c>
      <c r="K89" s="721"/>
    </row>
    <row r="90" spans="1:11" ht="15">
      <c r="A90" s="735">
        <v>96</v>
      </c>
      <c r="B90" s="737" t="s">
        <v>616</v>
      </c>
      <c r="C90" s="735" t="s">
        <v>617</v>
      </c>
      <c r="D90" s="730" t="s">
        <v>625</v>
      </c>
      <c r="E90" s="204" t="s">
        <v>614</v>
      </c>
      <c r="F90" s="486">
        <f>Statistiky!F328</f>
        <v>0.9375</v>
      </c>
      <c r="G90" s="204">
        <f>Statistiky!G328:K328</f>
        <v>16</v>
      </c>
      <c r="H90" s="204">
        <f>Statistiky!H328</f>
        <v>7</v>
      </c>
      <c r="I90" s="204">
        <f>Statistiky!I328</f>
        <v>8</v>
      </c>
      <c r="J90" s="720">
        <f>Statistiky!J328</f>
        <v>15</v>
      </c>
      <c r="K90" s="721"/>
    </row>
    <row r="91" spans="1:11" ht="15">
      <c r="A91" s="718"/>
      <c r="B91" s="718" t="s">
        <v>533</v>
      </c>
      <c r="C91" s="717" t="s">
        <v>52</v>
      </c>
      <c r="D91" s="675">
        <v>770107</v>
      </c>
      <c r="E91" s="204" t="s">
        <v>688</v>
      </c>
      <c r="F91" s="486">
        <f>Statistiky!F167</f>
        <v>1</v>
      </c>
      <c r="G91" s="204">
        <f>Statistiky!G167:K167</f>
        <v>15</v>
      </c>
      <c r="H91" s="204">
        <f>Statistiky!H167</f>
        <v>13</v>
      </c>
      <c r="I91" s="204">
        <f>Statistiky!I167</f>
        <v>2</v>
      </c>
      <c r="J91" s="720">
        <f>Statistiky!J167</f>
        <v>15</v>
      </c>
      <c r="K91" s="721"/>
    </row>
    <row r="92" spans="1:11" ht="15">
      <c r="A92" s="739"/>
      <c r="B92" s="714" t="s">
        <v>404</v>
      </c>
      <c r="C92" s="714" t="s">
        <v>109</v>
      </c>
      <c r="D92" s="730"/>
      <c r="E92" s="204" t="s">
        <v>399</v>
      </c>
      <c r="F92" s="486">
        <f>Statistiky!F254</f>
        <v>1.6666666666666667</v>
      </c>
      <c r="G92" s="204">
        <f>Statistiky!G254:K254</f>
        <v>9</v>
      </c>
      <c r="H92" s="204">
        <f>Statistiky!H254</f>
        <v>8</v>
      </c>
      <c r="I92" s="204">
        <f>Statistiky!I254</f>
        <v>7</v>
      </c>
      <c r="J92" s="720">
        <f>Statistiky!J254</f>
        <v>15</v>
      </c>
      <c r="K92" s="721"/>
    </row>
    <row r="93" spans="1:11" ht="15">
      <c r="A93" s="739"/>
      <c r="B93" s="714" t="s">
        <v>346</v>
      </c>
      <c r="C93" s="714" t="s">
        <v>239</v>
      </c>
      <c r="D93" s="714">
        <v>830929</v>
      </c>
      <c r="E93" s="204" t="s">
        <v>373</v>
      </c>
      <c r="F93" s="486">
        <f>Statistiky!F209</f>
        <v>3.5</v>
      </c>
      <c r="G93" s="204">
        <f>Statistiky!G209:K209</f>
        <v>4</v>
      </c>
      <c r="H93" s="204">
        <f>Statistiky!H209</f>
        <v>11</v>
      </c>
      <c r="I93" s="204">
        <f>Statistiky!I209</f>
        <v>3</v>
      </c>
      <c r="J93" s="720">
        <f>Statistiky!J209</f>
        <v>14</v>
      </c>
      <c r="K93" s="721"/>
    </row>
    <row r="94" spans="1:11" ht="15">
      <c r="A94" s="722">
        <v>2</v>
      </c>
      <c r="B94" s="717" t="s">
        <v>221</v>
      </c>
      <c r="C94" s="717" t="s">
        <v>34</v>
      </c>
      <c r="D94" s="713"/>
      <c r="E94" s="204" t="s">
        <v>457</v>
      </c>
      <c r="F94" s="486">
        <f>Statistiky!F80</f>
        <v>0.9333333333333333</v>
      </c>
      <c r="G94" s="204">
        <f>Statistiky!G80:K80</f>
        <v>15</v>
      </c>
      <c r="H94" s="204">
        <f>Statistiky!H80</f>
        <v>4</v>
      </c>
      <c r="I94" s="204">
        <f>Statistiky!I80</f>
        <v>10</v>
      </c>
      <c r="J94" s="720">
        <f>Statistiky!J80</f>
        <v>14</v>
      </c>
      <c r="K94" s="721"/>
    </row>
    <row r="95" spans="1:11" ht="15">
      <c r="A95" s="735">
        <v>45</v>
      </c>
      <c r="B95" s="737" t="s">
        <v>698</v>
      </c>
      <c r="C95" s="735" t="s">
        <v>52</v>
      </c>
      <c r="D95" s="730"/>
      <c r="E95" s="204" t="s">
        <v>614</v>
      </c>
      <c r="F95" s="486">
        <f>Statistiky!F339</f>
        <v>1.1666666666666667</v>
      </c>
      <c r="G95" s="204">
        <f>Statistiky!G339:K339</f>
        <v>12</v>
      </c>
      <c r="H95" s="204">
        <f>Statistiky!H339</f>
        <v>11</v>
      </c>
      <c r="I95" s="204">
        <f>Statistiky!I339</f>
        <v>3</v>
      </c>
      <c r="J95" s="720">
        <f>Statistiky!J339</f>
        <v>14</v>
      </c>
      <c r="K95" s="721"/>
    </row>
    <row r="96" spans="1:11" ht="15">
      <c r="A96" s="735">
        <v>28</v>
      </c>
      <c r="B96" s="737" t="s">
        <v>623</v>
      </c>
      <c r="C96" s="735" t="s">
        <v>25</v>
      </c>
      <c r="D96" s="730" t="s">
        <v>625</v>
      </c>
      <c r="E96" s="204" t="s">
        <v>614</v>
      </c>
      <c r="F96" s="486">
        <f>Statistiky!F334</f>
        <v>0.875</v>
      </c>
      <c r="G96" s="204">
        <f>Statistiky!G334:K334</f>
        <v>16</v>
      </c>
      <c r="H96" s="204">
        <f>Statistiky!H334</f>
        <v>8</v>
      </c>
      <c r="I96" s="204">
        <f>Statistiky!I334</f>
        <v>6</v>
      </c>
      <c r="J96" s="720">
        <f>Statistiky!J334</f>
        <v>14</v>
      </c>
      <c r="K96" s="721"/>
    </row>
    <row r="97" spans="1:11" ht="15">
      <c r="A97" s="717"/>
      <c r="B97" s="714" t="s">
        <v>376</v>
      </c>
      <c r="C97" s="714" t="s">
        <v>34</v>
      </c>
      <c r="D97" s="714">
        <v>790412</v>
      </c>
      <c r="E97" s="204" t="s">
        <v>373</v>
      </c>
      <c r="F97" s="486">
        <f>Statistiky!F208</f>
        <v>2.1666666666666665</v>
      </c>
      <c r="G97" s="204">
        <f>Statistiky!G208:K208</f>
        <v>6</v>
      </c>
      <c r="H97" s="204">
        <f>Statistiky!H208</f>
        <v>8</v>
      </c>
      <c r="I97" s="204">
        <f>Statistiky!I208</f>
        <v>5</v>
      </c>
      <c r="J97" s="720">
        <f>Statistiky!J208</f>
        <v>13</v>
      </c>
      <c r="K97" s="721"/>
    </row>
    <row r="98" spans="1:11" ht="15">
      <c r="A98" s="714"/>
      <c r="B98" s="729" t="s">
        <v>355</v>
      </c>
      <c r="C98" s="729" t="s">
        <v>353</v>
      </c>
      <c r="D98" s="740">
        <v>790228</v>
      </c>
      <c r="E98" s="204" t="s">
        <v>451</v>
      </c>
      <c r="F98" s="486">
        <f>Statistiky!F16</f>
        <v>4.333333333333333</v>
      </c>
      <c r="G98" s="204">
        <f>Statistiky!G16:K16</f>
        <v>3</v>
      </c>
      <c r="H98" s="204">
        <f>Statistiky!H16</f>
        <v>9</v>
      </c>
      <c r="I98" s="204">
        <f>Statistiky!I16</f>
        <v>4</v>
      </c>
      <c r="J98" s="720">
        <f>Statistiky!J16</f>
        <v>13</v>
      </c>
      <c r="K98" s="721"/>
    </row>
    <row r="99" spans="1:11" ht="15">
      <c r="A99" s="714">
        <v>95</v>
      </c>
      <c r="B99" s="714" t="s">
        <v>500</v>
      </c>
      <c r="C99" s="714" t="s">
        <v>24</v>
      </c>
      <c r="D99" s="714">
        <v>712101</v>
      </c>
      <c r="E99" s="204" t="s">
        <v>604</v>
      </c>
      <c r="F99" s="486">
        <f>Statistiky!F266</f>
        <v>0.8666666666666667</v>
      </c>
      <c r="G99" s="204">
        <f>Statistiky!G266:K266</f>
        <v>15</v>
      </c>
      <c r="H99" s="204">
        <f>Statistiky!H266</f>
        <v>4</v>
      </c>
      <c r="I99" s="204">
        <f>Statistiky!I266</f>
        <v>9</v>
      </c>
      <c r="J99" s="720">
        <f>Statistiky!J266</f>
        <v>13</v>
      </c>
      <c r="K99" s="721"/>
    </row>
    <row r="100" spans="1:11" ht="15">
      <c r="A100" s="714">
        <v>15</v>
      </c>
      <c r="B100" s="714" t="s">
        <v>47</v>
      </c>
      <c r="C100" s="714" t="s">
        <v>46</v>
      </c>
      <c r="D100" s="714">
        <v>760319</v>
      </c>
      <c r="E100" s="204" t="s">
        <v>148</v>
      </c>
      <c r="F100" s="486">
        <f>Statistiky!F309</f>
        <v>0.9285714285714286</v>
      </c>
      <c r="G100" s="204">
        <f>Statistiky!G309:K309</f>
        <v>14</v>
      </c>
      <c r="H100" s="204">
        <f>Statistiky!H309</f>
        <v>5</v>
      </c>
      <c r="I100" s="204">
        <f>Statistiky!I309</f>
        <v>8</v>
      </c>
      <c r="J100" s="720">
        <f>Statistiky!J309</f>
        <v>13</v>
      </c>
      <c r="K100" s="721"/>
    </row>
    <row r="101" spans="1:11" ht="15">
      <c r="A101" s="727">
        <v>10</v>
      </c>
      <c r="B101" s="714" t="s">
        <v>348</v>
      </c>
      <c r="C101" s="714" t="s">
        <v>25</v>
      </c>
      <c r="D101" s="714">
        <v>611004</v>
      </c>
      <c r="E101" s="204" t="s">
        <v>702</v>
      </c>
      <c r="F101" s="486">
        <f>Statistiky!F225</f>
        <v>0.9285714285714286</v>
      </c>
      <c r="G101" s="204">
        <f>Statistiky!G225:K225</f>
        <v>14</v>
      </c>
      <c r="H101" s="204">
        <f>Statistiky!H225</f>
        <v>8</v>
      </c>
      <c r="I101" s="204">
        <f>Statistiky!I225</f>
        <v>5</v>
      </c>
      <c r="J101" s="720">
        <f>Statistiky!J225</f>
        <v>13</v>
      </c>
      <c r="K101" s="721"/>
    </row>
    <row r="102" spans="1:11" ht="15">
      <c r="A102" s="717"/>
      <c r="B102" s="714" t="s">
        <v>565</v>
      </c>
      <c r="C102" s="714" t="s">
        <v>109</v>
      </c>
      <c r="D102" s="730"/>
      <c r="E102" s="204" t="s">
        <v>399</v>
      </c>
      <c r="F102" s="486">
        <f>Statistiky!F250</f>
        <v>1.2</v>
      </c>
      <c r="G102" s="204">
        <f>Statistiky!G250:K250</f>
        <v>10</v>
      </c>
      <c r="H102" s="204">
        <f>Statistiky!H250</f>
        <v>7</v>
      </c>
      <c r="I102" s="204">
        <f>Statistiky!I250</f>
        <v>5</v>
      </c>
      <c r="J102" s="720">
        <f>Statistiky!J250</f>
        <v>12</v>
      </c>
      <c r="K102" s="721"/>
    </row>
    <row r="103" spans="1:11" ht="15">
      <c r="A103" s="717"/>
      <c r="B103" s="717" t="s">
        <v>710</v>
      </c>
      <c r="C103" s="717" t="s">
        <v>242</v>
      </c>
      <c r="D103" s="717">
        <v>96</v>
      </c>
      <c r="E103" s="204" t="s">
        <v>614</v>
      </c>
      <c r="F103" s="486">
        <f>Statistiky!F340</f>
        <v>3</v>
      </c>
      <c r="G103" s="204">
        <f>Statistiky!G340:K340</f>
        <v>4</v>
      </c>
      <c r="H103" s="204">
        <f>Statistiky!H340</f>
        <v>6</v>
      </c>
      <c r="I103" s="204">
        <f>Statistiky!I340</f>
        <v>6</v>
      </c>
      <c r="J103" s="720">
        <f>Statistiky!J340</f>
        <v>12</v>
      </c>
      <c r="K103" s="721"/>
    </row>
    <row r="104" spans="1:11" ht="15">
      <c r="A104" s="714">
        <v>93</v>
      </c>
      <c r="B104" s="714" t="s">
        <v>248</v>
      </c>
      <c r="C104" s="714" t="s">
        <v>249</v>
      </c>
      <c r="D104" s="714">
        <v>951704</v>
      </c>
      <c r="E104" s="204" t="s">
        <v>604</v>
      </c>
      <c r="F104" s="486">
        <f>Statistiky!F268</f>
        <v>2</v>
      </c>
      <c r="G104" s="204">
        <f>Statistiky!G268:K268</f>
        <v>6</v>
      </c>
      <c r="H104" s="204">
        <f>Statistiky!H268</f>
        <v>10</v>
      </c>
      <c r="I104" s="204">
        <f>Statistiky!I268</f>
        <v>2</v>
      </c>
      <c r="J104" s="720">
        <f>Statistiky!J268</f>
        <v>12</v>
      </c>
      <c r="K104" s="721"/>
    </row>
    <row r="105" spans="1:11" ht="15">
      <c r="A105" s="727">
        <v>73</v>
      </c>
      <c r="B105" s="714" t="s">
        <v>511</v>
      </c>
      <c r="C105" s="714" t="s">
        <v>150</v>
      </c>
      <c r="D105" s="714">
        <v>731210</v>
      </c>
      <c r="E105" s="204" t="s">
        <v>702</v>
      </c>
      <c r="F105" s="486">
        <f>Statistiky!F222</f>
        <v>1.5714285714285714</v>
      </c>
      <c r="G105" s="204">
        <f>Statistiky!G222:K222</f>
        <v>7</v>
      </c>
      <c r="H105" s="204">
        <f>Statistiky!H222</f>
        <v>5</v>
      </c>
      <c r="I105" s="204">
        <f>Statistiky!I222</f>
        <v>6</v>
      </c>
      <c r="J105" s="720">
        <f>Statistiky!J222</f>
        <v>11</v>
      </c>
      <c r="K105" s="721"/>
    </row>
    <row r="106" spans="1:11" ht="15">
      <c r="A106" s="717"/>
      <c r="B106" s="714" t="s">
        <v>403</v>
      </c>
      <c r="C106" s="714" t="s">
        <v>50</v>
      </c>
      <c r="D106" s="730"/>
      <c r="E106" s="204" t="s">
        <v>399</v>
      </c>
      <c r="F106" s="486">
        <f>Statistiky!F249</f>
        <v>1.375</v>
      </c>
      <c r="G106" s="204">
        <f>Statistiky!G249:K249</f>
        <v>8</v>
      </c>
      <c r="H106" s="204">
        <f>Statistiky!H249</f>
        <v>5</v>
      </c>
      <c r="I106" s="204">
        <f>Statistiky!I249</f>
        <v>6</v>
      </c>
      <c r="J106" s="720">
        <f>Statistiky!J249</f>
        <v>11</v>
      </c>
      <c r="K106" s="721"/>
    </row>
    <row r="107" spans="1:11" ht="15">
      <c r="A107" s="717"/>
      <c r="B107" s="714" t="s">
        <v>405</v>
      </c>
      <c r="C107" s="714" t="s">
        <v>24</v>
      </c>
      <c r="D107" s="730"/>
      <c r="E107" s="204" t="s">
        <v>399</v>
      </c>
      <c r="F107" s="486">
        <f>Statistiky!F252</f>
        <v>1</v>
      </c>
      <c r="G107" s="204">
        <f>Statistiky!G252:K252</f>
        <v>11</v>
      </c>
      <c r="H107" s="204">
        <f>Statistiky!H252</f>
        <v>5</v>
      </c>
      <c r="I107" s="204">
        <f>Statistiky!I252</f>
        <v>6</v>
      </c>
      <c r="J107" s="720">
        <f>Statistiky!J252</f>
        <v>11</v>
      </c>
      <c r="K107" s="721"/>
    </row>
    <row r="108" spans="1:11" ht="15">
      <c r="A108" s="717"/>
      <c r="B108" s="714" t="s">
        <v>185</v>
      </c>
      <c r="C108" s="714" t="s">
        <v>109</v>
      </c>
      <c r="D108" s="730"/>
      <c r="E108" s="204" t="s">
        <v>399</v>
      </c>
      <c r="F108" s="486">
        <f>Statistiky!F255</f>
        <v>1.8333333333333333</v>
      </c>
      <c r="G108" s="204">
        <f>Statistiky!G255:K255</f>
        <v>6</v>
      </c>
      <c r="H108" s="204">
        <f>Statistiky!H255</f>
        <v>8</v>
      </c>
      <c r="I108" s="204">
        <f>Statistiky!I255</f>
        <v>3</v>
      </c>
      <c r="J108" s="720">
        <f>Statistiky!J255</f>
        <v>11</v>
      </c>
      <c r="K108" s="721"/>
    </row>
    <row r="109" spans="1:11" ht="15">
      <c r="A109" s="722">
        <v>12</v>
      </c>
      <c r="B109" s="717" t="s">
        <v>221</v>
      </c>
      <c r="C109" s="717" t="s">
        <v>52</v>
      </c>
      <c r="D109" s="713" t="s">
        <v>686</v>
      </c>
      <c r="E109" s="204" t="s">
        <v>457</v>
      </c>
      <c r="F109" s="486">
        <f>Statistiky!F79</f>
        <v>0.6470588235294118</v>
      </c>
      <c r="G109" s="204">
        <f>Statistiky!G79:K79</f>
        <v>17</v>
      </c>
      <c r="H109" s="204">
        <f>Statistiky!H79</f>
        <v>6</v>
      </c>
      <c r="I109" s="204">
        <f>Statistiky!I79</f>
        <v>5</v>
      </c>
      <c r="J109" s="720">
        <f>Statistiky!J79</f>
        <v>11</v>
      </c>
      <c r="K109" s="721"/>
    </row>
    <row r="110" spans="1:11" ht="15">
      <c r="A110" s="722">
        <v>13</v>
      </c>
      <c r="B110" s="712" t="s">
        <v>483</v>
      </c>
      <c r="C110" s="712" t="s">
        <v>25</v>
      </c>
      <c r="D110" s="743">
        <v>690709</v>
      </c>
      <c r="E110" s="204"/>
      <c r="F110" s="486">
        <f>Statistiky!F146</f>
        <v>0.7857142857142857</v>
      </c>
      <c r="G110" s="204">
        <f>Statistiky!G146:K146</f>
        <v>14</v>
      </c>
      <c r="H110" s="204">
        <f>Statistiky!H146</f>
        <v>5</v>
      </c>
      <c r="I110" s="204">
        <f>Statistiky!I146</f>
        <v>6</v>
      </c>
      <c r="J110" s="720">
        <f>Statistiky!J146</f>
        <v>11</v>
      </c>
      <c r="K110" s="721"/>
    </row>
    <row r="111" spans="1:11" ht="15">
      <c r="A111" s="717">
        <v>74</v>
      </c>
      <c r="B111" s="717" t="s">
        <v>32</v>
      </c>
      <c r="C111" s="717" t="s">
        <v>33</v>
      </c>
      <c r="D111" s="675">
        <v>741220</v>
      </c>
      <c r="E111" s="204" t="s">
        <v>688</v>
      </c>
      <c r="F111" s="486">
        <f>Statistiky!F163</f>
        <v>0.7333333333333333</v>
      </c>
      <c r="G111" s="204">
        <f>Statistiky!G163:K163</f>
        <v>15</v>
      </c>
      <c r="H111" s="204">
        <f>Statistiky!H163</f>
        <v>5</v>
      </c>
      <c r="I111" s="204">
        <f>Statistiky!I163</f>
        <v>6</v>
      </c>
      <c r="J111" s="720">
        <f>Statistiky!J163</f>
        <v>11</v>
      </c>
      <c r="K111" s="721"/>
    </row>
    <row r="112" spans="1:11" ht="15">
      <c r="A112" s="722"/>
      <c r="B112" s="723" t="s">
        <v>592</v>
      </c>
      <c r="C112" s="724" t="s">
        <v>34</v>
      </c>
      <c r="D112" s="725">
        <v>890910</v>
      </c>
      <c r="E112" s="204" t="s">
        <v>428</v>
      </c>
      <c r="F112" s="486">
        <f>Statistiky!F39</f>
        <v>1</v>
      </c>
      <c r="G112" s="204">
        <f>Statistiky!G39:K39</f>
        <v>10</v>
      </c>
      <c r="H112" s="204">
        <f>Statistiky!H39</f>
        <v>5</v>
      </c>
      <c r="I112" s="204">
        <f>Statistiky!I39</f>
        <v>5</v>
      </c>
      <c r="J112" s="720">
        <f>Statistiky!J39</f>
        <v>10</v>
      </c>
      <c r="K112" s="721"/>
    </row>
    <row r="113" spans="1:11" ht="15">
      <c r="A113" s="717"/>
      <c r="B113" s="714" t="s">
        <v>403</v>
      </c>
      <c r="C113" s="714" t="s">
        <v>52</v>
      </c>
      <c r="D113" s="717"/>
      <c r="E113" s="204" t="s">
        <v>702</v>
      </c>
      <c r="F113" s="486">
        <f>Statistiky!F232</f>
        <v>2</v>
      </c>
      <c r="G113" s="204">
        <f>Statistiky!G232:K232</f>
        <v>5</v>
      </c>
      <c r="H113" s="204">
        <f>Statistiky!H232</f>
        <v>5</v>
      </c>
      <c r="I113" s="204">
        <f>Statistiky!I232</f>
        <v>5</v>
      </c>
      <c r="J113" s="720">
        <f>Statistiky!J232</f>
        <v>10</v>
      </c>
      <c r="K113" s="721"/>
    </row>
    <row r="114" spans="1:11" ht="15">
      <c r="A114" s="717">
        <v>3</v>
      </c>
      <c r="B114" s="717" t="s">
        <v>584</v>
      </c>
      <c r="C114" s="717" t="s">
        <v>150</v>
      </c>
      <c r="D114" s="717"/>
      <c r="E114" s="204" t="s">
        <v>819</v>
      </c>
      <c r="F114" s="486">
        <f>Statistiky!F149</f>
        <v>0.7142857142857143</v>
      </c>
      <c r="G114" s="204">
        <f>Statistiky!G149:K149</f>
        <v>14</v>
      </c>
      <c r="H114" s="204">
        <f>Statistiky!H149</f>
        <v>4</v>
      </c>
      <c r="I114" s="204">
        <f>Statistiky!I149</f>
        <v>6</v>
      </c>
      <c r="J114" s="720">
        <f>Statistiky!J149</f>
        <v>10</v>
      </c>
      <c r="K114" s="721"/>
    </row>
    <row r="115" spans="1:11" ht="15">
      <c r="A115" s="717">
        <v>2</v>
      </c>
      <c r="B115" s="735" t="s">
        <v>366</v>
      </c>
      <c r="C115" s="735" t="s">
        <v>34</v>
      </c>
      <c r="D115" s="735">
        <v>711022</v>
      </c>
      <c r="E115" s="204"/>
      <c r="F115" s="486">
        <f>Statistiky!F141</f>
        <v>0.6666666666666666</v>
      </c>
      <c r="G115" s="204">
        <f>Statistiky!G141:K141</f>
        <v>15</v>
      </c>
      <c r="H115" s="204">
        <f>Statistiky!H141</f>
        <v>2</v>
      </c>
      <c r="I115" s="204">
        <f>Statistiky!I141</f>
        <v>8</v>
      </c>
      <c r="J115" s="720">
        <f>Statistiky!J141</f>
        <v>10</v>
      </c>
      <c r="K115" s="721"/>
    </row>
    <row r="116" spans="1:11" ht="15">
      <c r="A116" s="717">
        <v>9</v>
      </c>
      <c r="B116" s="717" t="s">
        <v>238</v>
      </c>
      <c r="C116" s="717" t="s">
        <v>339</v>
      </c>
      <c r="D116" s="717">
        <v>700410</v>
      </c>
      <c r="E116" s="204" t="s">
        <v>644</v>
      </c>
      <c r="F116" s="486">
        <f>Statistiky!F124</f>
        <v>0.9090909090909091</v>
      </c>
      <c r="G116" s="204">
        <f>Statistiky!G124:K124</f>
        <v>11</v>
      </c>
      <c r="H116" s="204">
        <f>Statistiky!H124</f>
        <v>4</v>
      </c>
      <c r="I116" s="204">
        <f>Statistiky!I124</f>
        <v>6</v>
      </c>
      <c r="J116" s="720">
        <f>Statistiky!J124</f>
        <v>10</v>
      </c>
      <c r="K116" s="721"/>
    </row>
    <row r="117" spans="1:11" ht="15">
      <c r="A117" s="717"/>
      <c r="B117" s="717" t="s">
        <v>565</v>
      </c>
      <c r="C117" s="717" t="s">
        <v>52</v>
      </c>
      <c r="D117" s="717"/>
      <c r="E117" s="204" t="s">
        <v>693</v>
      </c>
      <c r="F117" s="486">
        <f>Statistiky!F174</f>
        <v>0.9090909090909091</v>
      </c>
      <c r="G117" s="204">
        <f>Statistiky!G174:K174</f>
        <v>11</v>
      </c>
      <c r="H117" s="204">
        <f>Statistiky!H174</f>
        <v>3</v>
      </c>
      <c r="I117" s="204">
        <f>Statistiky!I174</f>
        <v>7</v>
      </c>
      <c r="J117" s="720">
        <f>Statistiky!J174</f>
        <v>10</v>
      </c>
      <c r="K117" s="721"/>
    </row>
    <row r="118" spans="1:11" ht="15">
      <c r="A118" s="717"/>
      <c r="B118" s="714" t="s">
        <v>345</v>
      </c>
      <c r="C118" s="714" t="s">
        <v>49</v>
      </c>
      <c r="D118" s="714">
        <v>810514</v>
      </c>
      <c r="E118" s="204" t="s">
        <v>373</v>
      </c>
      <c r="F118" s="486">
        <f>Statistiky!F199</f>
        <v>1.4285714285714286</v>
      </c>
      <c r="G118" s="204">
        <f>Statistiky!G199:K199</f>
        <v>7</v>
      </c>
      <c r="H118" s="204">
        <f>Statistiky!H199</f>
        <v>6</v>
      </c>
      <c r="I118" s="204">
        <f>Statistiky!I199</f>
        <v>4</v>
      </c>
      <c r="J118" s="720">
        <f>Statistiky!J199</f>
        <v>10</v>
      </c>
      <c r="K118" s="721"/>
    </row>
    <row r="119" spans="1:11" ht="15">
      <c r="A119" s="722"/>
      <c r="B119" s="723" t="s">
        <v>593</v>
      </c>
      <c r="C119" s="724" t="s">
        <v>293</v>
      </c>
      <c r="D119" s="725">
        <v>940120</v>
      </c>
      <c r="E119" s="204" t="s">
        <v>428</v>
      </c>
      <c r="F119" s="486">
        <f>Statistiky!F41</f>
        <v>0.9090909090909091</v>
      </c>
      <c r="G119" s="204">
        <f>Statistiky!G41:K41</f>
        <v>11</v>
      </c>
      <c r="H119" s="204">
        <f>Statistiky!H41</f>
        <v>8</v>
      </c>
      <c r="I119" s="204">
        <f>Statistiky!I41</f>
        <v>2</v>
      </c>
      <c r="J119" s="720">
        <f>Statistiky!J41</f>
        <v>10</v>
      </c>
      <c r="K119" s="721"/>
    </row>
    <row r="120" spans="1:11" ht="15">
      <c r="A120" s="739"/>
      <c r="B120" s="714" t="s">
        <v>244</v>
      </c>
      <c r="C120" s="714" t="s">
        <v>707</v>
      </c>
      <c r="D120" s="714">
        <v>820517</v>
      </c>
      <c r="E120" s="204" t="s">
        <v>373</v>
      </c>
      <c r="F120" s="486">
        <f>Statistiky!F210</f>
        <v>2.25</v>
      </c>
      <c r="G120" s="204">
        <f>Statistiky!G210:K210</f>
        <v>4</v>
      </c>
      <c r="H120" s="204">
        <f>Statistiky!H210</f>
        <v>5</v>
      </c>
      <c r="I120" s="204">
        <f>Statistiky!I210</f>
        <v>4</v>
      </c>
      <c r="J120" s="720">
        <f>Statistiky!J210</f>
        <v>9</v>
      </c>
      <c r="K120" s="721"/>
    </row>
    <row r="121" spans="1:11" ht="15">
      <c r="A121" s="714">
        <v>17</v>
      </c>
      <c r="B121" s="714" t="s">
        <v>48</v>
      </c>
      <c r="C121" s="714" t="s">
        <v>49</v>
      </c>
      <c r="D121" s="714">
        <v>851217</v>
      </c>
      <c r="E121" s="204" t="s">
        <v>148</v>
      </c>
      <c r="F121" s="486">
        <f>Statistiky!F310</f>
        <v>1.2857142857142858</v>
      </c>
      <c r="G121" s="204">
        <f>Statistiky!G310:K310</f>
        <v>7</v>
      </c>
      <c r="H121" s="204">
        <f>Statistiky!H310</f>
        <v>6</v>
      </c>
      <c r="I121" s="204">
        <f>Statistiky!I310</f>
        <v>3</v>
      </c>
      <c r="J121" s="720">
        <f>Statistiky!J310</f>
        <v>9</v>
      </c>
      <c r="K121" s="721"/>
    </row>
    <row r="122" spans="1:11" ht="15">
      <c r="A122" s="717"/>
      <c r="B122" s="717" t="s">
        <v>684</v>
      </c>
      <c r="C122" s="204" t="s">
        <v>49</v>
      </c>
      <c r="D122" s="717">
        <v>970518</v>
      </c>
      <c r="E122" s="204" t="s">
        <v>95</v>
      </c>
      <c r="F122" s="486">
        <f>Statistiky!F72</f>
        <v>1.8</v>
      </c>
      <c r="G122" s="204">
        <f>Statistiky!G72:K72</f>
        <v>5</v>
      </c>
      <c r="H122" s="204">
        <f>Statistiky!H72</f>
        <v>5</v>
      </c>
      <c r="I122" s="204">
        <f>Statistiky!I72</f>
        <v>4</v>
      </c>
      <c r="J122" s="720">
        <f>Statistiky!J72</f>
        <v>9</v>
      </c>
      <c r="K122" s="721"/>
    </row>
    <row r="123" spans="1:11" ht="15">
      <c r="A123" s="717">
        <v>69</v>
      </c>
      <c r="B123" s="717" t="s">
        <v>27</v>
      </c>
      <c r="C123" s="717" t="s">
        <v>337</v>
      </c>
      <c r="D123" s="717">
        <v>760808</v>
      </c>
      <c r="E123" s="204" t="s">
        <v>644</v>
      </c>
      <c r="F123" s="486">
        <f>Statistiky!F122</f>
        <v>0.5294117647058824</v>
      </c>
      <c r="G123" s="204">
        <f>Statistiky!G122:K122</f>
        <v>17</v>
      </c>
      <c r="H123" s="204">
        <f>Statistiky!H122</f>
        <v>4</v>
      </c>
      <c r="I123" s="204">
        <f>Statistiky!I122</f>
        <v>5</v>
      </c>
      <c r="J123" s="720">
        <f>Statistiky!J122</f>
        <v>9</v>
      </c>
      <c r="K123" s="721"/>
    </row>
    <row r="124" spans="1:11" ht="15">
      <c r="A124" s="722"/>
      <c r="B124" s="717" t="s">
        <v>225</v>
      </c>
      <c r="C124" s="717" t="s">
        <v>109</v>
      </c>
      <c r="D124" s="713"/>
      <c r="E124" s="204" t="s">
        <v>457</v>
      </c>
      <c r="F124" s="486">
        <f>Statistiky!F84</f>
        <v>1.6</v>
      </c>
      <c r="G124" s="204">
        <f>Statistiky!G84:K84</f>
        <v>5</v>
      </c>
      <c r="H124" s="204">
        <f>Statistiky!H84</f>
        <v>4</v>
      </c>
      <c r="I124" s="204">
        <f>Statistiky!I84</f>
        <v>4</v>
      </c>
      <c r="J124" s="720">
        <f>Statistiky!J84</f>
        <v>8</v>
      </c>
      <c r="K124" s="721"/>
    </row>
    <row r="125" spans="1:11" ht="15">
      <c r="A125" s="735"/>
      <c r="B125" s="735" t="s">
        <v>458</v>
      </c>
      <c r="C125" s="717" t="s">
        <v>463</v>
      </c>
      <c r="D125" s="675"/>
      <c r="E125" s="204" t="s">
        <v>688</v>
      </c>
      <c r="F125" s="486">
        <f>Statistiky!F169</f>
        <v>1</v>
      </c>
      <c r="G125" s="204">
        <f>Statistiky!G169:K169</f>
        <v>8</v>
      </c>
      <c r="H125" s="204">
        <f>Statistiky!H169</f>
        <v>6</v>
      </c>
      <c r="I125" s="204">
        <f>Statistiky!I169</f>
        <v>2</v>
      </c>
      <c r="J125" s="720">
        <f>Statistiky!J169</f>
        <v>8</v>
      </c>
      <c r="K125" s="721"/>
    </row>
    <row r="126" spans="1:11" ht="15">
      <c r="A126" s="714">
        <v>66</v>
      </c>
      <c r="B126" s="714" t="s">
        <v>504</v>
      </c>
      <c r="C126" s="714" t="s">
        <v>52</v>
      </c>
      <c r="D126" s="714">
        <v>610808</v>
      </c>
      <c r="E126" s="204" t="s">
        <v>604</v>
      </c>
      <c r="F126" s="486">
        <f>Statistiky!F267</f>
        <v>0.6153846153846154</v>
      </c>
      <c r="G126" s="204">
        <f>Statistiky!G267:K267</f>
        <v>13</v>
      </c>
      <c r="H126" s="204">
        <f>Statistiky!H267</f>
        <v>5</v>
      </c>
      <c r="I126" s="204">
        <f>Statistiky!I267</f>
        <v>3</v>
      </c>
      <c r="J126" s="720">
        <f>Statistiky!J267</f>
        <v>8</v>
      </c>
      <c r="K126" s="721"/>
    </row>
    <row r="127" spans="1:11" ht="15">
      <c r="A127" s="717">
        <v>91</v>
      </c>
      <c r="B127" s="717" t="s">
        <v>334</v>
      </c>
      <c r="C127" s="717" t="s">
        <v>289</v>
      </c>
      <c r="D127" s="717">
        <v>710402</v>
      </c>
      <c r="E127" s="204" t="s">
        <v>644</v>
      </c>
      <c r="F127" s="486">
        <f>Statistiky!F119</f>
        <v>1.3333333333333333</v>
      </c>
      <c r="G127" s="204">
        <f>Statistiky!G119:K119</f>
        <v>6</v>
      </c>
      <c r="H127" s="204">
        <f>Statistiky!H119</f>
        <v>5</v>
      </c>
      <c r="I127" s="204">
        <f>Statistiky!I119</f>
        <v>3</v>
      </c>
      <c r="J127" s="720">
        <f>Statistiky!J119</f>
        <v>8</v>
      </c>
      <c r="K127" s="721"/>
    </row>
    <row r="128" spans="1:11" ht="15">
      <c r="A128" s="722"/>
      <c r="B128" s="714" t="s">
        <v>47</v>
      </c>
      <c r="C128" s="714" t="s">
        <v>251</v>
      </c>
      <c r="D128" s="742"/>
      <c r="E128" s="204" t="s">
        <v>762</v>
      </c>
      <c r="F128" s="486">
        <f>Statistiky!F27</f>
        <v>2</v>
      </c>
      <c r="G128" s="204">
        <f>Statistiky!G27:K27</f>
        <v>4</v>
      </c>
      <c r="H128" s="204">
        <f>Statistiky!H27</f>
        <v>4</v>
      </c>
      <c r="I128" s="204">
        <f>Statistiky!I27</f>
        <v>4</v>
      </c>
      <c r="J128" s="720">
        <f>Statistiky!J27</f>
        <v>8</v>
      </c>
      <c r="K128" s="721"/>
    </row>
    <row r="129" spans="1:11" ht="15">
      <c r="A129" s="714">
        <v>11</v>
      </c>
      <c r="B129" s="714" t="s">
        <v>45</v>
      </c>
      <c r="C129" s="714" t="s">
        <v>46</v>
      </c>
      <c r="D129" s="714">
        <v>720131</v>
      </c>
      <c r="E129" s="204" t="s">
        <v>148</v>
      </c>
      <c r="F129" s="486">
        <f>Statistiky!F308</f>
        <v>0.5714285714285714</v>
      </c>
      <c r="G129" s="204">
        <f>Statistiky!G308:K308</f>
        <v>14</v>
      </c>
      <c r="H129" s="204">
        <f>Statistiky!H308</f>
        <v>1</v>
      </c>
      <c r="I129" s="204">
        <f>Statistiky!I308</f>
        <v>7</v>
      </c>
      <c r="J129" s="720">
        <f>Statistiky!J308</f>
        <v>8</v>
      </c>
      <c r="K129" s="721"/>
    </row>
    <row r="130" spans="1:11" ht="15">
      <c r="A130" s="714">
        <v>20</v>
      </c>
      <c r="B130" s="714" t="s">
        <v>516</v>
      </c>
      <c r="C130" s="714" t="s">
        <v>26</v>
      </c>
      <c r="D130" s="714">
        <v>880628</v>
      </c>
      <c r="E130" s="204" t="s">
        <v>148</v>
      </c>
      <c r="F130" s="486">
        <f>Statistiky!F311</f>
        <v>1.6</v>
      </c>
      <c r="G130" s="204">
        <f>Statistiky!G311:K311</f>
        <v>5</v>
      </c>
      <c r="H130" s="204">
        <f>Statistiky!H311</f>
        <v>7</v>
      </c>
      <c r="I130" s="204">
        <f>Statistiky!I311</f>
        <v>1</v>
      </c>
      <c r="J130" s="720">
        <f>Statistiky!J311</f>
        <v>8</v>
      </c>
      <c r="K130" s="721"/>
    </row>
    <row r="131" spans="1:11" ht="15">
      <c r="A131" s="717">
        <v>19</v>
      </c>
      <c r="B131" s="717" t="s">
        <v>30</v>
      </c>
      <c r="C131" s="717" t="s">
        <v>31</v>
      </c>
      <c r="D131" s="675">
        <v>831307</v>
      </c>
      <c r="E131" s="204" t="s">
        <v>688</v>
      </c>
      <c r="F131" s="486">
        <f>Statistiky!F160</f>
        <v>0.5</v>
      </c>
      <c r="G131" s="204">
        <f>Statistiky!G160:K160</f>
        <v>16</v>
      </c>
      <c r="H131" s="204">
        <f>Statistiky!H160</f>
        <v>4</v>
      </c>
      <c r="I131" s="204">
        <f>Statistiky!I160</f>
        <v>4</v>
      </c>
      <c r="J131" s="720">
        <f>Statistiky!J160</f>
        <v>8</v>
      </c>
      <c r="K131" s="721"/>
    </row>
    <row r="132" spans="1:11" ht="15">
      <c r="A132" s="717">
        <v>28</v>
      </c>
      <c r="B132" s="717" t="s">
        <v>28</v>
      </c>
      <c r="C132" s="717" t="s">
        <v>338</v>
      </c>
      <c r="D132" s="717">
        <v>700818</v>
      </c>
      <c r="E132" s="204" t="s">
        <v>644</v>
      </c>
      <c r="F132" s="486">
        <f>Statistiky!F123</f>
        <v>0.5333333333333333</v>
      </c>
      <c r="G132" s="204">
        <f>Statistiky!G123:K123</f>
        <v>15</v>
      </c>
      <c r="H132" s="204">
        <f>Statistiky!H123</f>
        <v>5</v>
      </c>
      <c r="I132" s="204">
        <f>Statistiky!I123</f>
        <v>3</v>
      </c>
      <c r="J132" s="720">
        <f>Statistiky!J123</f>
        <v>8</v>
      </c>
      <c r="K132" s="721"/>
    </row>
    <row r="133" spans="1:11" ht="15">
      <c r="A133" s="717">
        <v>22</v>
      </c>
      <c r="B133" s="717" t="s">
        <v>642</v>
      </c>
      <c r="C133" s="717" t="s">
        <v>643</v>
      </c>
      <c r="D133" s="717">
        <v>920117</v>
      </c>
      <c r="E133" s="204" t="s">
        <v>644</v>
      </c>
      <c r="F133" s="486">
        <f>Statistiky!F128</f>
        <v>1.1666666666666667</v>
      </c>
      <c r="G133" s="204">
        <f>Statistiky!G128:K128</f>
        <v>6</v>
      </c>
      <c r="H133" s="204">
        <f>Statistiky!H128</f>
        <v>2</v>
      </c>
      <c r="I133" s="204">
        <f>Statistiky!I128</f>
        <v>5</v>
      </c>
      <c r="J133" s="720">
        <f>Statistiky!J128</f>
        <v>7</v>
      </c>
      <c r="K133" s="721"/>
    </row>
    <row r="134" spans="1:11" ht="15">
      <c r="A134" s="717">
        <v>69</v>
      </c>
      <c r="B134" s="717" t="s">
        <v>287</v>
      </c>
      <c r="C134" s="717" t="s">
        <v>34</v>
      </c>
      <c r="D134" s="719">
        <v>810321</v>
      </c>
      <c r="E134" s="204" t="s">
        <v>612</v>
      </c>
      <c r="F134" s="486">
        <f>Statistiky!F188</f>
        <v>2.3333333333333335</v>
      </c>
      <c r="G134" s="204">
        <f>Statistiky!G188:K188</f>
        <v>3</v>
      </c>
      <c r="H134" s="204">
        <f>Statistiky!H188</f>
        <v>3</v>
      </c>
      <c r="I134" s="204">
        <f>Statistiky!I188</f>
        <v>4</v>
      </c>
      <c r="J134" s="720">
        <f>Statistiky!J188</f>
        <v>7</v>
      </c>
      <c r="K134" s="721"/>
    </row>
    <row r="135" spans="1:11" ht="15">
      <c r="A135" s="717"/>
      <c r="B135" s="717" t="s">
        <v>157</v>
      </c>
      <c r="C135" s="204" t="s">
        <v>34</v>
      </c>
      <c r="D135" s="730"/>
      <c r="E135" s="204" t="s">
        <v>761</v>
      </c>
      <c r="F135" s="486">
        <f>Statistiky!F275</f>
        <v>7</v>
      </c>
      <c r="G135" s="204">
        <f>Statistiky!G275:K275</f>
        <v>1</v>
      </c>
      <c r="H135" s="204">
        <f>Statistiky!H275</f>
        <v>4</v>
      </c>
      <c r="I135" s="204">
        <f>Statistiky!I275</f>
        <v>3</v>
      </c>
      <c r="J135" s="720">
        <f>Statistiky!J275</f>
        <v>7</v>
      </c>
      <c r="K135" s="721"/>
    </row>
    <row r="136" spans="1:11" ht="15">
      <c r="A136" s="717"/>
      <c r="B136" s="714" t="s">
        <v>243</v>
      </c>
      <c r="C136" s="714" t="s">
        <v>34</v>
      </c>
      <c r="D136" s="714">
        <v>780224</v>
      </c>
      <c r="E136" s="204" t="s">
        <v>373</v>
      </c>
      <c r="F136" s="486">
        <f>Statistiky!F206</f>
        <v>1.75</v>
      </c>
      <c r="G136" s="204">
        <f>Statistiky!G206:K206</f>
        <v>4</v>
      </c>
      <c r="H136" s="204">
        <f>Statistiky!H206</f>
        <v>2</v>
      </c>
      <c r="I136" s="204">
        <f>Statistiky!I206</f>
        <v>5</v>
      </c>
      <c r="J136" s="720">
        <f>Statistiky!J206</f>
        <v>7</v>
      </c>
      <c r="K136" s="721"/>
    </row>
    <row r="137" spans="1:11" ht="15">
      <c r="A137" s="731">
        <v>66</v>
      </c>
      <c r="B137" s="731" t="s">
        <v>286</v>
      </c>
      <c r="C137" s="732" t="s">
        <v>52</v>
      </c>
      <c r="D137" s="733">
        <v>640911</v>
      </c>
      <c r="E137" s="204" t="s">
        <v>387</v>
      </c>
      <c r="F137" s="486">
        <f>Statistiky!F284</f>
        <v>0.5</v>
      </c>
      <c r="G137" s="204">
        <f>Statistiky!G284:K284</f>
        <v>14</v>
      </c>
      <c r="H137" s="204">
        <f>Statistiky!H284</f>
        <v>2</v>
      </c>
      <c r="I137" s="204">
        <f>Statistiky!I284</f>
        <v>5</v>
      </c>
      <c r="J137" s="720">
        <f>Statistiky!J284</f>
        <v>7</v>
      </c>
      <c r="K137" s="721"/>
    </row>
    <row r="138" spans="1:11" ht="15">
      <c r="A138" s="713">
        <v>25</v>
      </c>
      <c r="B138" s="712" t="s">
        <v>348</v>
      </c>
      <c r="C138" s="712" t="s">
        <v>50</v>
      </c>
      <c r="D138" s="713">
        <v>840316</v>
      </c>
      <c r="E138" s="204" t="s">
        <v>326</v>
      </c>
      <c r="F138" s="486">
        <f>Statistiky!F101</f>
        <v>0.7</v>
      </c>
      <c r="G138" s="204">
        <f>Statistiky!G101:K101</f>
        <v>10</v>
      </c>
      <c r="H138" s="204">
        <f>Statistiky!H101</f>
        <v>7</v>
      </c>
      <c r="I138" s="204">
        <f>Statistiky!I101</f>
        <v>0</v>
      </c>
      <c r="J138" s="720">
        <f>Statistiky!J101</f>
        <v>7</v>
      </c>
      <c r="K138" s="721"/>
    </row>
    <row r="139" spans="1:11" ht="15">
      <c r="A139" s="727">
        <v>37</v>
      </c>
      <c r="B139" s="714" t="s">
        <v>348</v>
      </c>
      <c r="C139" s="714" t="s">
        <v>292</v>
      </c>
      <c r="D139" s="714">
        <v>831027</v>
      </c>
      <c r="E139" s="204" t="s">
        <v>702</v>
      </c>
      <c r="F139" s="486">
        <f>Statistiky!F224</f>
        <v>0.7777777777777778</v>
      </c>
      <c r="G139" s="204">
        <f>Statistiky!G224:K224</f>
        <v>9</v>
      </c>
      <c r="H139" s="204">
        <f>Statistiky!H224</f>
        <v>3</v>
      </c>
      <c r="I139" s="204">
        <f>Statistiky!I224</f>
        <v>4</v>
      </c>
      <c r="J139" s="720">
        <f>Statistiky!J224</f>
        <v>7</v>
      </c>
      <c r="K139" s="721"/>
    </row>
    <row r="140" spans="1:11" ht="15">
      <c r="A140" s="717"/>
      <c r="B140" s="714" t="s">
        <v>772</v>
      </c>
      <c r="C140" s="714" t="s">
        <v>25</v>
      </c>
      <c r="D140" s="717"/>
      <c r="E140" s="204" t="s">
        <v>702</v>
      </c>
      <c r="F140" s="486">
        <f>Statistiky!F233</f>
        <v>1.75</v>
      </c>
      <c r="G140" s="204">
        <f>Statistiky!G233:K233</f>
        <v>4</v>
      </c>
      <c r="H140" s="204">
        <f>Statistiky!H233</f>
        <v>3</v>
      </c>
      <c r="I140" s="204">
        <f>Statistiky!I233</f>
        <v>4</v>
      </c>
      <c r="J140" s="720">
        <f>Statistiky!J233</f>
        <v>7</v>
      </c>
      <c r="K140" s="721"/>
    </row>
    <row r="141" spans="1:11" ht="15">
      <c r="A141" s="739"/>
      <c r="B141" s="717" t="s">
        <v>601</v>
      </c>
      <c r="C141" s="204" t="s">
        <v>250</v>
      </c>
      <c r="D141" s="730" t="s">
        <v>602</v>
      </c>
      <c r="E141" s="204" t="s">
        <v>95</v>
      </c>
      <c r="F141" s="486">
        <f>Statistiky!F68</f>
        <v>0.75</v>
      </c>
      <c r="G141" s="204">
        <f>Statistiky!G68:K68</f>
        <v>8</v>
      </c>
      <c r="H141" s="204">
        <f>Statistiky!H68</f>
        <v>3</v>
      </c>
      <c r="I141" s="204">
        <f>Statistiky!I68</f>
        <v>3</v>
      </c>
      <c r="J141" s="720">
        <f>Statistiky!J68</f>
        <v>6</v>
      </c>
      <c r="K141" s="721"/>
    </row>
    <row r="142" spans="1:11" ht="15">
      <c r="A142" s="735"/>
      <c r="B142" s="735" t="s">
        <v>458</v>
      </c>
      <c r="C142" s="717" t="s">
        <v>33</v>
      </c>
      <c r="D142" s="675">
        <v>670806</v>
      </c>
      <c r="E142" s="204" t="s">
        <v>688</v>
      </c>
      <c r="F142" s="486">
        <f>Statistiky!F168</f>
        <v>0.5454545454545454</v>
      </c>
      <c r="G142" s="204">
        <f>Statistiky!G168:K168</f>
        <v>11</v>
      </c>
      <c r="H142" s="204">
        <f>Statistiky!H168</f>
        <v>2</v>
      </c>
      <c r="I142" s="204">
        <f>Statistiky!I168</f>
        <v>4</v>
      </c>
      <c r="J142" s="720">
        <f>Statistiky!J168</f>
        <v>6</v>
      </c>
      <c r="K142" s="721"/>
    </row>
    <row r="143" spans="1:11" ht="15">
      <c r="A143" s="722">
        <v>3</v>
      </c>
      <c r="B143" s="717" t="s">
        <v>223</v>
      </c>
      <c r="C143" s="717" t="s">
        <v>52</v>
      </c>
      <c r="D143" s="713"/>
      <c r="E143" s="204" t="s">
        <v>457</v>
      </c>
      <c r="F143" s="486">
        <f>Statistiky!F82</f>
        <v>0.375</v>
      </c>
      <c r="G143" s="204">
        <f>Statistiky!G82:K82</f>
        <v>16</v>
      </c>
      <c r="H143" s="204">
        <f>Statistiky!H82</f>
        <v>1</v>
      </c>
      <c r="I143" s="204">
        <f>Statistiky!I82</f>
        <v>5</v>
      </c>
      <c r="J143" s="720">
        <f>Statistiky!J82</f>
        <v>6</v>
      </c>
      <c r="K143" s="721"/>
    </row>
    <row r="144" spans="1:11" ht="15">
      <c r="A144" s="739"/>
      <c r="B144" s="717" t="s">
        <v>155</v>
      </c>
      <c r="C144" s="204" t="s">
        <v>156</v>
      </c>
      <c r="D144" s="730"/>
      <c r="E144" s="204" t="s">
        <v>760</v>
      </c>
      <c r="F144" s="486">
        <f>Statistiky!F274</f>
        <v>0.8571428571428571</v>
      </c>
      <c r="G144" s="204">
        <f>Statistiky!G274:K274</f>
        <v>7</v>
      </c>
      <c r="H144" s="204">
        <f>Statistiky!H274</f>
        <v>2</v>
      </c>
      <c r="I144" s="204">
        <f>Statistiky!I274</f>
        <v>4</v>
      </c>
      <c r="J144" s="720">
        <f>Statistiky!J274</f>
        <v>6</v>
      </c>
      <c r="K144" s="721"/>
    </row>
    <row r="145" spans="1:11" ht="15">
      <c r="A145" s="717"/>
      <c r="B145" s="714" t="s">
        <v>343</v>
      </c>
      <c r="C145" s="714" t="s">
        <v>29</v>
      </c>
      <c r="D145" s="714">
        <v>780526</v>
      </c>
      <c r="E145" s="204" t="s">
        <v>373</v>
      </c>
      <c r="F145" s="486">
        <f>Statistiky!F205</f>
        <v>0.6666666666666666</v>
      </c>
      <c r="G145" s="204">
        <f>Statistiky!G205:K205</f>
        <v>9</v>
      </c>
      <c r="H145" s="204">
        <f>Statistiky!H205</f>
        <v>4</v>
      </c>
      <c r="I145" s="204">
        <f>Statistiky!I205</f>
        <v>2</v>
      </c>
      <c r="J145" s="720">
        <f>Statistiky!J205</f>
        <v>6</v>
      </c>
      <c r="K145" s="721"/>
    </row>
    <row r="146" spans="1:11" ht="15">
      <c r="A146" s="713">
        <v>22</v>
      </c>
      <c r="B146" s="712" t="s">
        <v>237</v>
      </c>
      <c r="C146" s="712" t="s">
        <v>109</v>
      </c>
      <c r="D146" s="713">
        <v>921016</v>
      </c>
      <c r="E146" s="204" t="s">
        <v>326</v>
      </c>
      <c r="F146" s="486">
        <f>Statistiky!F100</f>
        <v>0.375</v>
      </c>
      <c r="G146" s="204">
        <f>Statistiky!G100:K100</f>
        <v>16</v>
      </c>
      <c r="H146" s="204">
        <f>Statistiky!H100</f>
        <v>1</v>
      </c>
      <c r="I146" s="204">
        <f>Statistiky!I100</f>
        <v>5</v>
      </c>
      <c r="J146" s="720">
        <f>Statistiky!J100</f>
        <v>6</v>
      </c>
      <c r="K146" s="721"/>
    </row>
    <row r="147" spans="1:11" ht="15">
      <c r="A147" s="717"/>
      <c r="B147" s="717" t="s">
        <v>335</v>
      </c>
      <c r="C147" s="717" t="s">
        <v>336</v>
      </c>
      <c r="D147" s="717">
        <v>810828</v>
      </c>
      <c r="E147" s="204" t="s">
        <v>644</v>
      </c>
      <c r="F147" s="486">
        <f>Statistiky!F120</f>
        <v>0.75</v>
      </c>
      <c r="G147" s="204">
        <f>Statistiky!G120:K120</f>
        <v>8</v>
      </c>
      <c r="H147" s="204">
        <f>Statistiky!H120</f>
        <v>2</v>
      </c>
      <c r="I147" s="204">
        <f>Statistiky!I120</f>
        <v>4</v>
      </c>
      <c r="J147" s="720">
        <f>Statistiky!J120</f>
        <v>6</v>
      </c>
      <c r="K147" s="721"/>
    </row>
    <row r="148" spans="1:11" ht="15">
      <c r="A148" s="722">
        <v>5</v>
      </c>
      <c r="B148" s="717" t="s">
        <v>227</v>
      </c>
      <c r="C148" s="717" t="s">
        <v>31</v>
      </c>
      <c r="D148" s="713"/>
      <c r="E148" s="204" t="s">
        <v>457</v>
      </c>
      <c r="F148" s="486">
        <f>Statistiky!F86</f>
        <v>0.5</v>
      </c>
      <c r="G148" s="204">
        <f>Statistiky!G86:K86</f>
        <v>12</v>
      </c>
      <c r="H148" s="204">
        <f>Statistiky!H86</f>
        <v>2</v>
      </c>
      <c r="I148" s="204">
        <f>Statistiky!I86</f>
        <v>4</v>
      </c>
      <c r="J148" s="720">
        <f>Statistiky!J86</f>
        <v>6</v>
      </c>
      <c r="K148" s="721"/>
    </row>
    <row r="149" spans="1:11" ht="15">
      <c r="A149" s="717">
        <v>15</v>
      </c>
      <c r="B149" s="717" t="s">
        <v>108</v>
      </c>
      <c r="C149" s="204" t="s">
        <v>109</v>
      </c>
      <c r="D149" s="730" t="s">
        <v>118</v>
      </c>
      <c r="E149" s="204" t="s">
        <v>95</v>
      </c>
      <c r="F149" s="486">
        <f>Statistiky!F59</f>
        <v>0.4</v>
      </c>
      <c r="G149" s="204">
        <f>Statistiky!G59:K59</f>
        <v>15</v>
      </c>
      <c r="H149" s="204">
        <f>Statistiky!H59</f>
        <v>3</v>
      </c>
      <c r="I149" s="204">
        <f>Statistiky!I59</f>
        <v>3</v>
      </c>
      <c r="J149" s="720">
        <f>Statistiky!J59</f>
        <v>6</v>
      </c>
      <c r="K149" s="721"/>
    </row>
    <row r="150" spans="1:11" ht="15">
      <c r="A150" s="718">
        <v>85</v>
      </c>
      <c r="B150" s="718" t="s">
        <v>357</v>
      </c>
      <c r="C150" s="717" t="s">
        <v>52</v>
      </c>
      <c r="D150" s="675">
        <v>850227</v>
      </c>
      <c r="E150" s="204" t="s">
        <v>688</v>
      </c>
      <c r="F150" s="486">
        <f>Statistiky!F170</f>
        <v>0.75</v>
      </c>
      <c r="G150" s="204">
        <f>Statistiky!G170:K170</f>
        <v>8</v>
      </c>
      <c r="H150" s="204">
        <f>Statistiky!H170</f>
        <v>3</v>
      </c>
      <c r="I150" s="204">
        <f>Statistiky!I170</f>
        <v>3</v>
      </c>
      <c r="J150" s="720">
        <f>Statistiky!J170</f>
        <v>6</v>
      </c>
      <c r="K150" s="721"/>
    </row>
    <row r="151" spans="1:11" ht="15">
      <c r="A151" s="746"/>
      <c r="B151" s="746" t="s">
        <v>406</v>
      </c>
      <c r="C151" s="717" t="s">
        <v>532</v>
      </c>
      <c r="D151" s="675">
        <v>770426</v>
      </c>
      <c r="E151" s="204" t="s">
        <v>688</v>
      </c>
      <c r="F151" s="486">
        <f>Statistiky!F166</f>
        <v>1</v>
      </c>
      <c r="G151" s="204">
        <f>Statistiky!G166:K166</f>
        <v>6</v>
      </c>
      <c r="H151" s="204">
        <f>Statistiky!H166</f>
        <v>3</v>
      </c>
      <c r="I151" s="204">
        <f>Statistiky!I166</f>
        <v>3</v>
      </c>
      <c r="J151" s="720">
        <f>Statistiky!J166</f>
        <v>6</v>
      </c>
      <c r="K151" s="721"/>
    </row>
    <row r="152" spans="1:11" ht="15">
      <c r="A152" s="717"/>
      <c r="B152" s="717" t="s">
        <v>376</v>
      </c>
      <c r="C152" s="204" t="s">
        <v>22</v>
      </c>
      <c r="D152" s="730" t="s">
        <v>600</v>
      </c>
      <c r="E152" s="204" t="s">
        <v>95</v>
      </c>
      <c r="F152" s="486">
        <f>Statistiky!F67</f>
        <v>0.5555555555555556</v>
      </c>
      <c r="G152" s="204">
        <f>Statistiky!G67:K67</f>
        <v>9</v>
      </c>
      <c r="H152" s="204">
        <f>Statistiky!H67</f>
        <v>3</v>
      </c>
      <c r="I152" s="204">
        <f>Statistiky!I67</f>
        <v>2</v>
      </c>
      <c r="J152" s="720">
        <f>Statistiky!J67</f>
        <v>5</v>
      </c>
      <c r="K152" s="721"/>
    </row>
    <row r="153" spans="1:11" ht="15">
      <c r="A153" s="717"/>
      <c r="B153" s="714" t="s">
        <v>245</v>
      </c>
      <c r="C153" s="714" t="s">
        <v>29</v>
      </c>
      <c r="D153" s="714">
        <v>720228</v>
      </c>
      <c r="E153" s="204" t="s">
        <v>373</v>
      </c>
      <c r="F153" s="486">
        <f>Statistiky!F207</f>
        <v>2.5</v>
      </c>
      <c r="G153" s="204">
        <f>Statistiky!G207:K207</f>
        <v>2</v>
      </c>
      <c r="H153" s="204">
        <f>Statistiky!H207</f>
        <v>5</v>
      </c>
      <c r="I153" s="204">
        <f>Statistiky!I207</f>
        <v>0</v>
      </c>
      <c r="J153" s="720">
        <f>Statistiky!J207</f>
        <v>5</v>
      </c>
      <c r="K153" s="721"/>
    </row>
    <row r="154" spans="1:11" ht="15">
      <c r="A154" s="722"/>
      <c r="B154" s="714" t="s">
        <v>366</v>
      </c>
      <c r="C154" s="714" t="s">
        <v>34</v>
      </c>
      <c r="D154" s="742"/>
      <c r="E154" s="204" t="s">
        <v>451</v>
      </c>
      <c r="F154" s="486">
        <f>Statistiky!F23</f>
        <v>2.5</v>
      </c>
      <c r="G154" s="204">
        <f>Statistiky!G23:K23</f>
        <v>2</v>
      </c>
      <c r="H154" s="204">
        <f>Statistiky!H23</f>
        <v>4</v>
      </c>
      <c r="I154" s="204">
        <f>Statistiky!I23</f>
        <v>1</v>
      </c>
      <c r="J154" s="720">
        <f>Statistiky!J23</f>
        <v>5</v>
      </c>
      <c r="K154" s="721"/>
    </row>
    <row r="155" spans="1:11" ht="15">
      <c r="A155" s="717"/>
      <c r="B155" s="717" t="s">
        <v>223</v>
      </c>
      <c r="C155" s="717" t="s">
        <v>52</v>
      </c>
      <c r="D155" s="717"/>
      <c r="E155" s="204"/>
      <c r="F155" s="486">
        <f>Statistiky!F153</f>
        <v>1.25</v>
      </c>
      <c r="G155" s="204">
        <f>Statistiky!G153:K153</f>
        <v>4</v>
      </c>
      <c r="H155" s="204">
        <f>Statistiky!H153</f>
        <v>2</v>
      </c>
      <c r="I155" s="204">
        <f>Statistiky!I153</f>
        <v>3</v>
      </c>
      <c r="J155" s="720">
        <f>Statistiky!J153</f>
        <v>5</v>
      </c>
      <c r="K155" s="721"/>
    </row>
    <row r="156" spans="1:11" ht="15">
      <c r="A156" s="714">
        <v>62</v>
      </c>
      <c r="B156" s="714" t="s">
        <v>700</v>
      </c>
      <c r="C156" s="714" t="s">
        <v>701</v>
      </c>
      <c r="D156" s="714">
        <v>610422</v>
      </c>
      <c r="E156" s="204" t="s">
        <v>702</v>
      </c>
      <c r="F156" s="486">
        <f>Statistiky!F229</f>
        <v>1.25</v>
      </c>
      <c r="G156" s="204">
        <f>Statistiky!G229:K229</f>
        <v>4</v>
      </c>
      <c r="H156" s="204">
        <f>Statistiky!H229</f>
        <v>4</v>
      </c>
      <c r="I156" s="204">
        <f>Statistiky!I229</f>
        <v>1</v>
      </c>
      <c r="J156" s="720">
        <f>Statistiky!J229</f>
        <v>5</v>
      </c>
      <c r="K156" s="721"/>
    </row>
    <row r="157" spans="1:11" ht="15">
      <c r="A157" s="717"/>
      <c r="B157" s="717" t="s">
        <v>241</v>
      </c>
      <c r="C157" s="717" t="s">
        <v>725</v>
      </c>
      <c r="D157" s="717"/>
      <c r="E157" s="204" t="s">
        <v>95</v>
      </c>
      <c r="F157" s="486">
        <f>Statistiky!F74</f>
        <v>1.6666666666666667</v>
      </c>
      <c r="G157" s="204">
        <f>Statistiky!G74:K74</f>
        <v>3</v>
      </c>
      <c r="H157" s="204">
        <f>Statistiky!H74</f>
        <v>1</v>
      </c>
      <c r="I157" s="204">
        <f>Statistiky!I74</f>
        <v>4</v>
      </c>
      <c r="J157" s="720">
        <f>Statistiky!J74</f>
        <v>5</v>
      </c>
      <c r="K157" s="721"/>
    </row>
    <row r="158" spans="1:11" ht="15">
      <c r="A158" s="722"/>
      <c r="B158" s="717" t="s">
        <v>351</v>
      </c>
      <c r="C158" s="717" t="s">
        <v>50</v>
      </c>
      <c r="D158" s="730"/>
      <c r="E158" s="204" t="s">
        <v>733</v>
      </c>
      <c r="F158" s="486">
        <f>Statistiky!F235</f>
        <v>1.25</v>
      </c>
      <c r="G158" s="204">
        <f>Statistiky!G235:K235</f>
        <v>4</v>
      </c>
      <c r="H158" s="204">
        <f>Statistiky!H235</f>
        <v>4</v>
      </c>
      <c r="I158" s="204">
        <f>Statistiky!I235</f>
        <v>1</v>
      </c>
      <c r="J158" s="720">
        <f>Statistiky!J235</f>
        <v>5</v>
      </c>
      <c r="K158" s="721"/>
    </row>
    <row r="159" spans="1:11" ht="15">
      <c r="A159" s="722"/>
      <c r="B159" s="714" t="s">
        <v>681</v>
      </c>
      <c r="C159" s="714" t="s">
        <v>34</v>
      </c>
      <c r="D159" s="742"/>
      <c r="E159" s="204" t="s">
        <v>451</v>
      </c>
      <c r="F159" s="486">
        <f>Statistiky!F25</f>
        <v>2</v>
      </c>
      <c r="G159" s="204">
        <f>Statistiky!G25:K25</f>
        <v>2</v>
      </c>
      <c r="H159" s="204">
        <f>Statistiky!H25</f>
        <v>3</v>
      </c>
      <c r="I159" s="204">
        <f>Statistiky!I25</f>
        <v>1</v>
      </c>
      <c r="J159" s="720">
        <f>Statistiky!J25</f>
        <v>4</v>
      </c>
      <c r="K159" s="721"/>
    </row>
    <row r="160" spans="1:11" ht="15">
      <c r="A160" s="717"/>
      <c r="B160" s="717" t="s">
        <v>672</v>
      </c>
      <c r="C160" s="717" t="s">
        <v>24</v>
      </c>
      <c r="D160" s="730"/>
      <c r="E160" s="204" t="s">
        <v>693</v>
      </c>
      <c r="F160" s="486">
        <f>Statistiky!F173</f>
        <v>0.8</v>
      </c>
      <c r="G160" s="204">
        <f>Statistiky!G173:K173</f>
        <v>5</v>
      </c>
      <c r="H160" s="204">
        <f>Statistiky!H173</f>
        <v>4</v>
      </c>
      <c r="I160" s="204">
        <f>Statistiky!I173</f>
        <v>0</v>
      </c>
      <c r="J160" s="720">
        <f>Statistiky!J173</f>
        <v>4</v>
      </c>
      <c r="K160" s="721"/>
    </row>
    <row r="161" spans="1:11" ht="15">
      <c r="A161" s="717">
        <v>10</v>
      </c>
      <c r="B161" s="717" t="s">
        <v>182</v>
      </c>
      <c r="C161" s="717" t="s">
        <v>183</v>
      </c>
      <c r="D161" s="735">
        <v>530720</v>
      </c>
      <c r="E161" s="204"/>
      <c r="F161" s="486">
        <f>Statistiky!F139</f>
        <v>0.26666666666666666</v>
      </c>
      <c r="G161" s="204">
        <f>Statistiky!G139:K139</f>
        <v>15</v>
      </c>
      <c r="H161" s="204">
        <f>Statistiky!H139</f>
        <v>0</v>
      </c>
      <c r="I161" s="204">
        <f>Statistiky!I139</f>
        <v>4</v>
      </c>
      <c r="J161" s="720">
        <f>Statistiky!J139</f>
        <v>4</v>
      </c>
      <c r="K161" s="721"/>
    </row>
    <row r="162" spans="1:11" ht="15">
      <c r="A162" s="744" t="s">
        <v>703</v>
      </c>
      <c r="B162" s="744" t="s">
        <v>590</v>
      </c>
      <c r="C162" s="744" t="s">
        <v>714</v>
      </c>
      <c r="D162" s="714"/>
      <c r="E162" s="204" t="s">
        <v>715</v>
      </c>
      <c r="F162" s="486">
        <f>Statistiky!F51</f>
        <v>1.3333333333333333</v>
      </c>
      <c r="G162" s="204">
        <f>Statistiky!G51:K51</f>
        <v>3</v>
      </c>
      <c r="H162" s="204">
        <f>Statistiky!H51</f>
        <v>3</v>
      </c>
      <c r="I162" s="204">
        <f>Statistiky!I51</f>
        <v>1</v>
      </c>
      <c r="J162" s="720">
        <f>Statistiky!J51</f>
        <v>4</v>
      </c>
      <c r="K162" s="721"/>
    </row>
    <row r="163" spans="1:11" ht="15">
      <c r="A163" s="717">
        <v>23</v>
      </c>
      <c r="B163" s="717" t="s">
        <v>184</v>
      </c>
      <c r="C163" s="739" t="s">
        <v>24</v>
      </c>
      <c r="D163" s="675">
        <v>780823</v>
      </c>
      <c r="E163" s="204" t="s">
        <v>688</v>
      </c>
      <c r="F163" s="486">
        <f>Statistiky!F171</f>
        <v>0.36363636363636365</v>
      </c>
      <c r="G163" s="204">
        <f>Statistiky!G171:K171</f>
        <v>11</v>
      </c>
      <c r="H163" s="204">
        <f>Statistiky!H171</f>
        <v>1</v>
      </c>
      <c r="I163" s="204">
        <f>Statistiky!I171</f>
        <v>3</v>
      </c>
      <c r="J163" s="720">
        <f>Statistiky!J171</f>
        <v>4</v>
      </c>
      <c r="K163" s="721"/>
    </row>
    <row r="164" spans="1:11" ht="15">
      <c r="A164" s="717"/>
      <c r="B164" s="717" t="s">
        <v>660</v>
      </c>
      <c r="C164" s="739" t="s">
        <v>25</v>
      </c>
      <c r="D164" s="675">
        <v>830418</v>
      </c>
      <c r="E164" s="204" t="s">
        <v>688</v>
      </c>
      <c r="F164" s="486">
        <f>Statistiky!F172</f>
        <v>0.5</v>
      </c>
      <c r="G164" s="204">
        <f>Statistiky!G172:K172</f>
        <v>8</v>
      </c>
      <c r="H164" s="204">
        <f>Statistiky!H172</f>
        <v>3</v>
      </c>
      <c r="I164" s="204">
        <f>Statistiky!I172</f>
        <v>1</v>
      </c>
      <c r="J164" s="720">
        <f>Statistiky!J172</f>
        <v>4</v>
      </c>
      <c r="K164" s="721"/>
    </row>
    <row r="165" spans="1:11" ht="15">
      <c r="A165" s="717">
        <v>16</v>
      </c>
      <c r="B165" s="717" t="s">
        <v>130</v>
      </c>
      <c r="C165" s="204" t="s">
        <v>109</v>
      </c>
      <c r="D165" s="730" t="s">
        <v>132</v>
      </c>
      <c r="E165" s="204" t="s">
        <v>95</v>
      </c>
      <c r="F165" s="486">
        <f>Statistiky!F63</f>
        <v>2</v>
      </c>
      <c r="G165" s="204">
        <f>Statistiky!G63:K63</f>
        <v>2</v>
      </c>
      <c r="H165" s="204">
        <f>Statistiky!H63</f>
        <v>1</v>
      </c>
      <c r="I165" s="204">
        <f>Statistiky!I63</f>
        <v>3</v>
      </c>
      <c r="J165" s="720">
        <f>Statistiky!J63</f>
        <v>4</v>
      </c>
      <c r="K165" s="721"/>
    </row>
    <row r="166" spans="1:11" ht="15">
      <c r="A166" s="717"/>
      <c r="B166" s="717" t="s">
        <v>410</v>
      </c>
      <c r="C166" s="717" t="s">
        <v>29</v>
      </c>
      <c r="D166" s="675">
        <v>830502</v>
      </c>
      <c r="E166" s="204" t="s">
        <v>688</v>
      </c>
      <c r="F166" s="486">
        <f>Statistiky!F161</f>
        <v>0.8</v>
      </c>
      <c r="G166" s="204">
        <f>Statistiky!G161:K161</f>
        <v>5</v>
      </c>
      <c r="H166" s="204">
        <f>Statistiky!H161</f>
        <v>1</v>
      </c>
      <c r="I166" s="204">
        <f>Statistiky!I161</f>
        <v>3</v>
      </c>
      <c r="J166" s="720">
        <f>Statistiky!J161</f>
        <v>4</v>
      </c>
      <c r="K166" s="721"/>
    </row>
    <row r="167" spans="1:11" ht="15">
      <c r="A167" s="717">
        <v>9</v>
      </c>
      <c r="B167" s="717" t="s">
        <v>682</v>
      </c>
      <c r="C167" s="204" t="s">
        <v>34</v>
      </c>
      <c r="D167" s="730" t="s">
        <v>683</v>
      </c>
      <c r="E167" s="204" t="s">
        <v>326</v>
      </c>
      <c r="F167" s="486">
        <f>Statistiky!F107</f>
        <v>0.8</v>
      </c>
      <c r="G167" s="204">
        <f>Statistiky!G107:K107</f>
        <v>5</v>
      </c>
      <c r="H167" s="204">
        <f>Statistiky!H107</f>
        <v>0</v>
      </c>
      <c r="I167" s="204">
        <f>Statistiky!I107</f>
        <v>4</v>
      </c>
      <c r="J167" s="720">
        <f>Statistiky!J107</f>
        <v>4</v>
      </c>
      <c r="K167" s="721"/>
    </row>
    <row r="168" spans="1:11" ht="15">
      <c r="A168" s="722"/>
      <c r="B168" s="714" t="s">
        <v>631</v>
      </c>
      <c r="C168" s="714" t="s">
        <v>34</v>
      </c>
      <c r="D168" s="742"/>
      <c r="E168" s="204" t="s">
        <v>762</v>
      </c>
      <c r="F168" s="486">
        <f>Statistiky!F26</f>
        <v>2</v>
      </c>
      <c r="G168" s="204">
        <f>Statistiky!G26:K26</f>
        <v>2</v>
      </c>
      <c r="H168" s="204">
        <f>Statistiky!H26</f>
        <v>2</v>
      </c>
      <c r="I168" s="204">
        <f>Statistiky!I26</f>
        <v>2</v>
      </c>
      <c r="J168" s="720">
        <f>Statistiky!J26</f>
        <v>4</v>
      </c>
      <c r="K168" s="721"/>
    </row>
    <row r="169" spans="1:11" ht="15">
      <c r="A169" s="714"/>
      <c r="B169" s="714" t="s">
        <v>465</v>
      </c>
      <c r="C169" s="714" t="s">
        <v>26</v>
      </c>
      <c r="D169" s="714"/>
      <c r="E169" s="204" t="s">
        <v>451</v>
      </c>
      <c r="F169" s="486">
        <f>Statistiky!F19</f>
        <v>0.5714285714285714</v>
      </c>
      <c r="G169" s="204">
        <f>Statistiky!G19:K19</f>
        <v>7</v>
      </c>
      <c r="H169" s="204">
        <f>Statistiky!H19</f>
        <v>3</v>
      </c>
      <c r="I169" s="204">
        <f>Statistiky!I19</f>
        <v>1</v>
      </c>
      <c r="J169" s="720">
        <f>Statistiky!J19</f>
        <v>4</v>
      </c>
      <c r="K169" s="721"/>
    </row>
    <row r="170" spans="1:11" ht="15">
      <c r="A170" s="731">
        <v>63</v>
      </c>
      <c r="B170" s="731" t="s">
        <v>393</v>
      </c>
      <c r="C170" s="732" t="s">
        <v>31</v>
      </c>
      <c r="D170" s="733">
        <v>631112</v>
      </c>
      <c r="E170" s="204" t="s">
        <v>387</v>
      </c>
      <c r="F170" s="486">
        <f>Statistiky!F281</f>
        <v>0.4</v>
      </c>
      <c r="G170" s="204">
        <f>Statistiky!G281:K281</f>
        <v>10</v>
      </c>
      <c r="H170" s="204">
        <f>Statistiky!H281</f>
        <v>1</v>
      </c>
      <c r="I170" s="204">
        <f>Statistiky!I281</f>
        <v>3</v>
      </c>
      <c r="J170" s="720">
        <f>Statistiky!J281</f>
        <v>4</v>
      </c>
      <c r="K170" s="721"/>
    </row>
    <row r="171" spans="1:11" ht="15">
      <c r="A171" s="735">
        <v>13</v>
      </c>
      <c r="B171" s="717" t="s">
        <v>672</v>
      </c>
      <c r="C171" s="204" t="s">
        <v>24</v>
      </c>
      <c r="D171" s="730"/>
      <c r="E171" s="204" t="s">
        <v>614</v>
      </c>
      <c r="F171" s="486">
        <f>Statistiky!F338</f>
        <v>0.4444444444444444</v>
      </c>
      <c r="G171" s="204">
        <f>Statistiky!G338:K338</f>
        <v>9</v>
      </c>
      <c r="H171" s="204">
        <f>Statistiky!H338</f>
        <v>3</v>
      </c>
      <c r="I171" s="204">
        <f>Statistiky!I338</f>
        <v>1</v>
      </c>
      <c r="J171" s="720">
        <f>Statistiky!J338</f>
        <v>4</v>
      </c>
      <c r="K171" s="721"/>
    </row>
    <row r="172" spans="1:11" ht="15">
      <c r="A172" s="717"/>
      <c r="B172" s="717" t="s">
        <v>531</v>
      </c>
      <c r="C172" s="717" t="s">
        <v>292</v>
      </c>
      <c r="D172" s="675">
        <v>790419</v>
      </c>
      <c r="E172" s="204" t="s">
        <v>688</v>
      </c>
      <c r="F172" s="486">
        <f>Statistiky!F162</f>
        <v>0.6666666666666666</v>
      </c>
      <c r="G172" s="204">
        <f>Statistiky!G162:K162</f>
        <v>6</v>
      </c>
      <c r="H172" s="204">
        <f>Statistiky!H162</f>
        <v>2</v>
      </c>
      <c r="I172" s="204">
        <f>Statistiky!I162</f>
        <v>2</v>
      </c>
      <c r="J172" s="720">
        <f>Statistiky!J162</f>
        <v>4</v>
      </c>
      <c r="K172" s="721"/>
    </row>
    <row r="173" spans="1:11" ht="15">
      <c r="A173" s="744">
        <v>60</v>
      </c>
      <c r="B173" s="744" t="s">
        <v>591</v>
      </c>
      <c r="C173" s="744" t="s">
        <v>50</v>
      </c>
      <c r="D173" s="714"/>
      <c r="E173" s="204" t="s">
        <v>428</v>
      </c>
      <c r="F173" s="486">
        <f>Statistiky!F47</f>
        <v>0.4444444444444444</v>
      </c>
      <c r="G173" s="204">
        <f>Statistiky!G47:K47</f>
        <v>9</v>
      </c>
      <c r="H173" s="204">
        <f>Statistiky!H47</f>
        <v>3</v>
      </c>
      <c r="I173" s="204">
        <f>Statistiky!I47</f>
        <v>1</v>
      </c>
      <c r="J173" s="720">
        <f>Statistiky!J47</f>
        <v>4</v>
      </c>
      <c r="K173" s="721"/>
    </row>
    <row r="174" spans="1:11" ht="15">
      <c r="A174" s="714"/>
      <c r="B174" s="729" t="s">
        <v>159</v>
      </c>
      <c r="C174" s="729" t="s">
        <v>133</v>
      </c>
      <c r="D174" s="729">
        <v>790728</v>
      </c>
      <c r="E174" s="204" t="s">
        <v>451</v>
      </c>
      <c r="F174" s="486">
        <f>Statistiky!F9</f>
        <v>3</v>
      </c>
      <c r="G174" s="204">
        <f>Statistiky!G9:K9</f>
        <v>1</v>
      </c>
      <c r="H174" s="204">
        <f>Statistiky!H9</f>
        <v>1</v>
      </c>
      <c r="I174" s="204">
        <f>Statistiky!I9</f>
        <v>2</v>
      </c>
      <c r="J174" s="720">
        <f>Statistiky!J9</f>
        <v>3</v>
      </c>
      <c r="K174" s="721"/>
    </row>
    <row r="175" spans="1:11" ht="15">
      <c r="A175" s="717"/>
      <c r="B175" s="717" t="s">
        <v>605</v>
      </c>
      <c r="C175" s="204" t="s">
        <v>102</v>
      </c>
      <c r="D175" s="717"/>
      <c r="E175" s="204" t="s">
        <v>95</v>
      </c>
      <c r="F175" s="486">
        <f>Statistiky!F73</f>
        <v>3</v>
      </c>
      <c r="G175" s="204">
        <f>Statistiky!G73:K73</f>
        <v>1</v>
      </c>
      <c r="H175" s="204">
        <f>Statistiky!H73</f>
        <v>2</v>
      </c>
      <c r="I175" s="204">
        <f>Statistiky!I73</f>
        <v>1</v>
      </c>
      <c r="J175" s="720">
        <f>Statistiky!J73</f>
        <v>3</v>
      </c>
      <c r="K175" s="721"/>
    </row>
    <row r="176" spans="1:11" ht="15">
      <c r="A176" s="739"/>
      <c r="B176" s="735" t="s">
        <v>342</v>
      </c>
      <c r="C176" s="735" t="s">
        <v>338</v>
      </c>
      <c r="D176" s="735">
        <v>760401</v>
      </c>
      <c r="E176" s="204" t="s">
        <v>644</v>
      </c>
      <c r="F176" s="486">
        <f>Statistiky!F126</f>
        <v>3</v>
      </c>
      <c r="G176" s="204">
        <f>Statistiky!G126:K126</f>
        <v>1</v>
      </c>
      <c r="H176" s="204">
        <f>Statistiky!H126</f>
        <v>2</v>
      </c>
      <c r="I176" s="204">
        <f>Statistiky!I126</f>
        <v>1</v>
      </c>
      <c r="J176" s="720">
        <f>Statistiky!J126</f>
        <v>3</v>
      </c>
      <c r="K176" s="721"/>
    </row>
    <row r="177" spans="1:11" ht="15">
      <c r="A177" s="717"/>
      <c r="B177" s="717" t="s">
        <v>705</v>
      </c>
      <c r="C177" s="204" t="s">
        <v>34</v>
      </c>
      <c r="D177" s="730" t="s">
        <v>706</v>
      </c>
      <c r="E177" s="204" t="s">
        <v>387</v>
      </c>
      <c r="F177" s="486">
        <f>Statistiky!F291</f>
        <v>0.42857142857142855</v>
      </c>
      <c r="G177" s="204">
        <f>Statistiky!G291:K291</f>
        <v>7</v>
      </c>
      <c r="H177" s="204">
        <f>Statistiky!H291</f>
        <v>2</v>
      </c>
      <c r="I177" s="204">
        <f>Statistiky!I291</f>
        <v>1</v>
      </c>
      <c r="J177" s="720">
        <f>Statistiky!J291</f>
        <v>3</v>
      </c>
      <c r="K177" s="721"/>
    </row>
    <row r="178" spans="1:11" ht="15">
      <c r="A178" s="714">
        <v>33</v>
      </c>
      <c r="B178" s="714" t="s">
        <v>55</v>
      </c>
      <c r="C178" s="714" t="s">
        <v>29</v>
      </c>
      <c r="D178" s="714">
        <v>760806</v>
      </c>
      <c r="E178" s="204" t="s">
        <v>148</v>
      </c>
      <c r="F178" s="486">
        <f>Statistiky!F315</f>
        <v>1.5</v>
      </c>
      <c r="G178" s="204">
        <f>Statistiky!G315:K315</f>
        <v>2</v>
      </c>
      <c r="H178" s="204">
        <f>Statistiky!H315</f>
        <v>3</v>
      </c>
      <c r="I178" s="204">
        <f>Statistiky!I315</f>
        <v>0</v>
      </c>
      <c r="J178" s="720">
        <f>Statistiky!J315</f>
        <v>3</v>
      </c>
      <c r="K178" s="721"/>
    </row>
    <row r="179" spans="1:11" ht="15">
      <c r="A179" s="713">
        <v>73</v>
      </c>
      <c r="B179" s="712" t="s">
        <v>519</v>
      </c>
      <c r="C179" s="712" t="s">
        <v>133</v>
      </c>
      <c r="D179" s="713">
        <v>911027</v>
      </c>
      <c r="E179" s="204" t="s">
        <v>326</v>
      </c>
      <c r="F179" s="486">
        <f>Statistiky!F104</f>
        <v>0.3333333333333333</v>
      </c>
      <c r="G179" s="204">
        <f>Statistiky!G104:K104</f>
        <v>6</v>
      </c>
      <c r="H179" s="204">
        <f>Statistiky!H104</f>
        <v>1</v>
      </c>
      <c r="I179" s="204">
        <f>Statistiky!I104</f>
        <v>1</v>
      </c>
      <c r="J179" s="720">
        <f>Statistiky!J104</f>
        <v>2</v>
      </c>
      <c r="K179" s="721"/>
    </row>
    <row r="180" spans="1:11" ht="15">
      <c r="A180" s="735"/>
      <c r="B180" s="737" t="s">
        <v>622</v>
      </c>
      <c r="C180" s="735" t="s">
        <v>292</v>
      </c>
      <c r="D180" s="730" t="s">
        <v>627</v>
      </c>
      <c r="E180" s="204" t="s">
        <v>614</v>
      </c>
      <c r="F180" s="486">
        <f>Statistiky!F333</f>
        <v>2</v>
      </c>
      <c r="G180" s="204">
        <f>Statistiky!G333:K333</f>
        <v>1</v>
      </c>
      <c r="H180" s="204">
        <f>Statistiky!H333</f>
        <v>1</v>
      </c>
      <c r="I180" s="204">
        <f>Statistiky!I333</f>
        <v>1</v>
      </c>
      <c r="J180" s="720">
        <f>Statistiky!J333</f>
        <v>2</v>
      </c>
      <c r="K180" s="721"/>
    </row>
    <row r="181" spans="1:11" ht="15">
      <c r="A181" s="714"/>
      <c r="B181" s="714" t="s">
        <v>639</v>
      </c>
      <c r="C181" s="714" t="s">
        <v>29</v>
      </c>
      <c r="D181" s="714"/>
      <c r="E181" s="204" t="s">
        <v>451</v>
      </c>
      <c r="F181" s="486">
        <f>Statistiky!F21</f>
        <v>1</v>
      </c>
      <c r="G181" s="204">
        <f>Statistiky!G21:K21</f>
        <v>2</v>
      </c>
      <c r="H181" s="204">
        <f>Statistiky!H21</f>
        <v>1</v>
      </c>
      <c r="I181" s="204">
        <f>Statistiky!I21</f>
        <v>1</v>
      </c>
      <c r="J181" s="720">
        <f>Statistiky!J21</f>
        <v>2</v>
      </c>
      <c r="K181" s="721"/>
    </row>
    <row r="182" spans="1:11" ht="15">
      <c r="A182" s="714"/>
      <c r="B182" s="714" t="s">
        <v>638</v>
      </c>
      <c r="C182" s="714" t="s">
        <v>249</v>
      </c>
      <c r="D182" s="714"/>
      <c r="E182" s="204" t="s">
        <v>451</v>
      </c>
      <c r="F182" s="486">
        <f>Statistiky!F20</f>
        <v>1</v>
      </c>
      <c r="G182" s="204">
        <f>Statistiky!G20:K20</f>
        <v>1</v>
      </c>
      <c r="H182" s="204">
        <f>Statistiky!H20</f>
        <v>1</v>
      </c>
      <c r="I182" s="204">
        <f>Statistiky!I20</f>
        <v>0</v>
      </c>
      <c r="J182" s="720">
        <f>Statistiky!J20</f>
        <v>1</v>
      </c>
      <c r="K182" s="721"/>
    </row>
    <row r="183" spans="1:11" ht="15">
      <c r="A183" s="745" t="s">
        <v>703</v>
      </c>
      <c r="B183" s="717" t="s">
        <v>726</v>
      </c>
      <c r="C183" s="717" t="s">
        <v>52</v>
      </c>
      <c r="D183" s="730"/>
      <c r="E183" s="204" t="s">
        <v>727</v>
      </c>
      <c r="F183" s="486">
        <f>Statistiky!F133</f>
        <v>0.5</v>
      </c>
      <c r="G183" s="204">
        <f>Statistiky!G133:K133</f>
        <v>2</v>
      </c>
      <c r="H183" s="204">
        <f>Statistiky!H133</f>
        <v>0</v>
      </c>
      <c r="I183" s="204">
        <f>Statistiky!I133</f>
        <v>1</v>
      </c>
      <c r="J183" s="720">
        <f>Statistiky!J133</f>
        <v>1</v>
      </c>
      <c r="K183" s="721"/>
    </row>
    <row r="184" spans="1:11" ht="15">
      <c r="A184" s="717" t="s">
        <v>703</v>
      </c>
      <c r="B184" s="717" t="s">
        <v>155</v>
      </c>
      <c r="C184" s="717" t="s">
        <v>156</v>
      </c>
      <c r="D184" s="717"/>
      <c r="E184" s="204"/>
      <c r="F184" s="486">
        <f>Statistiky!F155</f>
        <v>0.5</v>
      </c>
      <c r="G184" s="204">
        <f>Statistiky!G155:K155</f>
        <v>2</v>
      </c>
      <c r="H184" s="204">
        <f>Statistiky!H155</f>
        <v>0</v>
      </c>
      <c r="I184" s="204">
        <f>Statistiky!I155</f>
        <v>1</v>
      </c>
      <c r="J184" s="720">
        <f>Statistiky!J155</f>
        <v>1</v>
      </c>
      <c r="K184" s="721"/>
    </row>
    <row r="185" spans="1:11" ht="15">
      <c r="A185" s="739" t="s">
        <v>703</v>
      </c>
      <c r="B185" s="717" t="s">
        <v>241</v>
      </c>
      <c r="C185" s="204" t="s">
        <v>50</v>
      </c>
      <c r="D185" s="730"/>
      <c r="E185" s="204" t="s">
        <v>704</v>
      </c>
      <c r="F185" s="486">
        <f>Statistiky!F194</f>
        <v>1</v>
      </c>
      <c r="G185" s="204">
        <f>Statistiky!G194:K194</f>
        <v>1</v>
      </c>
      <c r="H185" s="204">
        <f>Statistiky!H194</f>
        <v>1</v>
      </c>
      <c r="I185" s="204">
        <f>Statistiky!I194</f>
        <v>0</v>
      </c>
      <c r="J185" s="720">
        <f>Statistiky!J194</f>
        <v>1</v>
      </c>
      <c r="K185" s="721"/>
    </row>
    <row r="186" spans="1:11" ht="15">
      <c r="A186" s="717" t="s">
        <v>690</v>
      </c>
      <c r="B186" s="717" t="s">
        <v>631</v>
      </c>
      <c r="C186" s="717" t="s">
        <v>34</v>
      </c>
      <c r="D186" s="730"/>
      <c r="E186" s="204"/>
      <c r="F186" s="486">
        <f>Statistiky!F214</f>
        <v>1</v>
      </c>
      <c r="G186" s="204">
        <f>Statistiky!G214:K214</f>
        <v>1</v>
      </c>
      <c r="H186" s="204">
        <f>Statistiky!H214</f>
        <v>1</v>
      </c>
      <c r="I186" s="204">
        <f>Statistiky!I214</f>
        <v>0</v>
      </c>
      <c r="J186" s="720">
        <f>Statistiky!J214</f>
        <v>1</v>
      </c>
      <c r="K186" s="721"/>
    </row>
    <row r="187" spans="1:11" ht="15">
      <c r="A187" s="714">
        <v>85</v>
      </c>
      <c r="B187" s="714" t="s">
        <v>700</v>
      </c>
      <c r="C187" s="714" t="s">
        <v>26</v>
      </c>
      <c r="D187" s="714">
        <v>950306</v>
      </c>
      <c r="E187" s="204" t="s">
        <v>702</v>
      </c>
      <c r="F187" s="486">
        <f>Statistiky!F230</f>
        <v>1</v>
      </c>
      <c r="G187" s="204">
        <f>Statistiky!G230:K230</f>
        <v>1</v>
      </c>
      <c r="H187" s="204">
        <f>Statistiky!H230</f>
        <v>1</v>
      </c>
      <c r="I187" s="204">
        <f>Statistiky!I230</f>
        <v>0</v>
      </c>
      <c r="J187" s="720">
        <f>Statistiky!J230</f>
        <v>1</v>
      </c>
      <c r="K187" s="721"/>
    </row>
    <row r="188" spans="1:11" ht="15">
      <c r="A188" s="717"/>
      <c r="B188" s="717" t="s">
        <v>634</v>
      </c>
      <c r="C188" s="717" t="s">
        <v>292</v>
      </c>
      <c r="D188" s="730"/>
      <c r="E188" s="204" t="s">
        <v>399</v>
      </c>
      <c r="F188" s="486">
        <f>Statistiky!F257</f>
        <v>1</v>
      </c>
      <c r="G188" s="204">
        <f>Statistiky!G257:K257</f>
        <v>1</v>
      </c>
      <c r="H188" s="204">
        <f>Statistiky!H257</f>
        <v>1</v>
      </c>
      <c r="I188" s="204">
        <f>Statistiky!I257</f>
        <v>0</v>
      </c>
      <c r="J188" s="720">
        <f>Statistiky!J257</f>
        <v>1</v>
      </c>
      <c r="K188" s="721"/>
    </row>
    <row r="189" spans="1:11" ht="15">
      <c r="A189" s="714">
        <v>2</v>
      </c>
      <c r="B189" s="714" t="s">
        <v>41</v>
      </c>
      <c r="C189" s="714" t="s">
        <v>42</v>
      </c>
      <c r="D189" s="714">
        <v>780914</v>
      </c>
      <c r="E189" s="204" t="s">
        <v>148</v>
      </c>
      <c r="F189" s="486">
        <f>Statistiky!F304</f>
        <v>0.5</v>
      </c>
      <c r="G189" s="204">
        <f>Statistiky!G304:K304</f>
        <v>2</v>
      </c>
      <c r="H189" s="204">
        <f>Statistiky!H304</f>
        <v>0</v>
      </c>
      <c r="I189" s="204">
        <f>Statistiky!I304</f>
        <v>1</v>
      </c>
      <c r="J189" s="720">
        <f>Statistiky!J304</f>
        <v>1</v>
      </c>
      <c r="K189" s="721"/>
    </row>
    <row r="190" spans="1:11" ht="15">
      <c r="A190" s="735"/>
      <c r="B190" s="717" t="s">
        <v>670</v>
      </c>
      <c r="C190" s="204" t="s">
        <v>659</v>
      </c>
      <c r="D190" s="730"/>
      <c r="E190" s="204" t="s">
        <v>614</v>
      </c>
      <c r="F190" s="486">
        <f>Statistiky!F335</f>
        <v>1</v>
      </c>
      <c r="G190" s="204">
        <f>Statistiky!G335:K335</f>
        <v>1</v>
      </c>
      <c r="H190" s="204">
        <f>Statistiky!H335</f>
        <v>1</v>
      </c>
      <c r="I190" s="204">
        <f>Statistiky!I335</f>
        <v>0</v>
      </c>
      <c r="J190" s="720">
        <f>Statistiky!J335</f>
        <v>1</v>
      </c>
      <c r="K190" s="721"/>
    </row>
    <row r="191" spans="1:11" ht="15">
      <c r="A191" s="735"/>
      <c r="B191" s="717" t="s">
        <v>670</v>
      </c>
      <c r="C191" s="204" t="s">
        <v>34</v>
      </c>
      <c r="D191" s="730"/>
      <c r="E191" s="204" t="s">
        <v>614</v>
      </c>
      <c r="F191" s="486">
        <f>Statistiky!F336</f>
        <v>1</v>
      </c>
      <c r="G191" s="204">
        <f>Statistiky!G336:K336</f>
        <v>1</v>
      </c>
      <c r="H191" s="204">
        <f>Statistiky!H336</f>
        <v>0</v>
      </c>
      <c r="I191" s="204">
        <f>Statistiky!I336</f>
        <v>1</v>
      </c>
      <c r="J191" s="720">
        <f>Statistiky!J336</f>
        <v>1</v>
      </c>
      <c r="K191" s="721"/>
    </row>
    <row r="192" spans="1:11" ht="15">
      <c r="A192" s="714">
        <v>34</v>
      </c>
      <c r="B192" s="714" t="s">
        <v>381</v>
      </c>
      <c r="C192" s="714" t="s">
        <v>34</v>
      </c>
      <c r="D192" s="747">
        <v>920508</v>
      </c>
      <c r="E192" s="204" t="s">
        <v>148</v>
      </c>
      <c r="F192" s="486">
        <f>Statistiky!F316</f>
        <v>0.2</v>
      </c>
      <c r="G192" s="204">
        <f>Statistiky!G316:K316</f>
        <v>5</v>
      </c>
      <c r="H192" s="204">
        <f>Statistiky!H316</f>
        <v>1</v>
      </c>
      <c r="I192" s="204">
        <f>Statistiky!I316</f>
        <v>0</v>
      </c>
      <c r="J192" s="720">
        <f>Statistiky!J316</f>
        <v>1</v>
      </c>
      <c r="K192" s="721"/>
    </row>
    <row r="193" spans="1:11" ht="15">
      <c r="A193" s="717" t="s">
        <v>690</v>
      </c>
      <c r="B193" s="717" t="s">
        <v>590</v>
      </c>
      <c r="C193" s="204" t="s">
        <v>52</v>
      </c>
      <c r="D193" s="730"/>
      <c r="E193" s="204"/>
      <c r="F193" s="486">
        <f>Statistiky!F213</f>
        <v>0.5</v>
      </c>
      <c r="G193" s="204">
        <f>Statistiky!G213:K213</f>
        <v>2</v>
      </c>
      <c r="H193" s="204">
        <f>Statistiky!H213</f>
        <v>1</v>
      </c>
      <c r="I193" s="204">
        <f>Statistiky!I213</f>
        <v>0</v>
      </c>
      <c r="J193" s="720">
        <f>Statistiky!J213</f>
        <v>1</v>
      </c>
      <c r="K193" s="721"/>
    </row>
    <row r="194" spans="1:11" ht="15">
      <c r="A194" s="717"/>
      <c r="B194" s="717" t="s">
        <v>694</v>
      </c>
      <c r="C194" s="717" t="s">
        <v>50</v>
      </c>
      <c r="D194" s="717"/>
      <c r="E194" s="204" t="s">
        <v>644</v>
      </c>
      <c r="F194" s="486">
        <f>Statistiky!F129</f>
        <v>0.2</v>
      </c>
      <c r="G194" s="204">
        <f>Statistiky!G129:K129</f>
        <v>5</v>
      </c>
      <c r="H194" s="204">
        <f>Statistiky!H129</f>
        <v>0</v>
      </c>
      <c r="I194" s="204">
        <f>Statistiky!I129</f>
        <v>1</v>
      </c>
      <c r="J194" s="720">
        <f>Statistiky!J129</f>
        <v>1</v>
      </c>
      <c r="K194" s="721"/>
    </row>
    <row r="195" spans="1:11" ht="15">
      <c r="A195" s="714"/>
      <c r="B195" s="729" t="s">
        <v>154</v>
      </c>
      <c r="C195" s="729" t="s">
        <v>314</v>
      </c>
      <c r="D195" s="729">
        <v>720517</v>
      </c>
      <c r="E195" s="204" t="s">
        <v>451</v>
      </c>
      <c r="F195" s="486" t="e">
        <f>Statistiky!F6</f>
        <v>#DIV/0!</v>
      </c>
      <c r="G195" s="204">
        <f>Statistiky!G6:K6</f>
        <v>0</v>
      </c>
      <c r="H195" s="204">
        <f>Statistiky!H6</f>
        <v>0</v>
      </c>
      <c r="I195" s="204">
        <f>Statistiky!I6</f>
        <v>0</v>
      </c>
      <c r="J195" s="720">
        <f>Statistiky!J6</f>
        <v>0</v>
      </c>
      <c r="K195" s="721"/>
    </row>
    <row r="196" spans="1:11" ht="15">
      <c r="A196" s="714">
        <v>84</v>
      </c>
      <c r="B196" s="729" t="s">
        <v>152</v>
      </c>
      <c r="C196" s="729" t="s">
        <v>109</v>
      </c>
      <c r="D196" s="729">
        <v>840911</v>
      </c>
      <c r="E196" s="204" t="s">
        <v>451</v>
      </c>
      <c r="F196" s="486" t="e">
        <f>Statistiky!F8</f>
        <v>#DIV/0!</v>
      </c>
      <c r="G196" s="204">
        <f>Statistiky!G8:K8</f>
        <v>0</v>
      </c>
      <c r="H196" s="204">
        <f>Statistiky!H8</f>
        <v>0</v>
      </c>
      <c r="I196" s="204">
        <f>Statistiky!I8</f>
        <v>0</v>
      </c>
      <c r="J196" s="720">
        <f>Statistiky!J8</f>
        <v>0</v>
      </c>
      <c r="K196" s="721"/>
    </row>
    <row r="197" spans="1:11" ht="15">
      <c r="A197" s="714"/>
      <c r="B197" s="729" t="s">
        <v>359</v>
      </c>
      <c r="C197" s="729" t="s">
        <v>109</v>
      </c>
      <c r="D197" s="729">
        <v>850704</v>
      </c>
      <c r="E197" s="204" t="s">
        <v>451</v>
      </c>
      <c r="F197" s="486" t="e">
        <f>Statistiky!F11</f>
        <v>#DIV/0!</v>
      </c>
      <c r="G197" s="204">
        <f>Statistiky!G11:K11</f>
        <v>0</v>
      </c>
      <c r="H197" s="204">
        <f>Statistiky!H11</f>
        <v>0</v>
      </c>
      <c r="I197" s="204">
        <f>Statistiky!I11</f>
        <v>0</v>
      </c>
      <c r="J197" s="720">
        <f>Statistiky!J11</f>
        <v>0</v>
      </c>
      <c r="K197" s="721"/>
    </row>
    <row r="198" spans="1:11" ht="15">
      <c r="A198" s="714">
        <v>47</v>
      </c>
      <c r="B198" s="729" t="s">
        <v>365</v>
      </c>
      <c r="C198" s="729" t="s">
        <v>43</v>
      </c>
      <c r="D198" s="729">
        <v>870629</v>
      </c>
      <c r="E198" s="204" t="s">
        <v>451</v>
      </c>
      <c r="F198" s="486" t="e">
        <f>Statistiky!F12</f>
        <v>#DIV/0!</v>
      </c>
      <c r="G198" s="204">
        <f>Statistiky!G12:K12</f>
        <v>0</v>
      </c>
      <c r="H198" s="204">
        <f>Statistiky!H12</f>
        <v>0</v>
      </c>
      <c r="I198" s="204">
        <f>Statistiky!I12</f>
        <v>0</v>
      </c>
      <c r="J198" s="720">
        <f>Statistiky!J12</f>
        <v>0</v>
      </c>
      <c r="K198" s="721"/>
    </row>
    <row r="199" spans="1:11" ht="15">
      <c r="A199" s="714"/>
      <c r="B199" s="729" t="s">
        <v>500</v>
      </c>
      <c r="C199" s="729" t="s">
        <v>333</v>
      </c>
      <c r="D199" s="729"/>
      <c r="E199" s="204" t="s">
        <v>451</v>
      </c>
      <c r="F199" s="486" t="e">
        <f>Statistiky!F17</f>
        <v>#DIV/0!</v>
      </c>
      <c r="G199" s="204">
        <f>Statistiky!G17:K17</f>
        <v>0</v>
      </c>
      <c r="H199" s="204">
        <f>Statistiky!H17</f>
        <v>0</v>
      </c>
      <c r="I199" s="204">
        <f>Statistiky!I17</f>
        <v>0</v>
      </c>
      <c r="J199" s="720">
        <f>Statistiky!J17</f>
        <v>0</v>
      </c>
      <c r="K199" s="721"/>
    </row>
    <row r="200" spans="1:11" ht="15">
      <c r="A200" s="714"/>
      <c r="B200" s="729" t="s">
        <v>385</v>
      </c>
      <c r="C200" s="729" t="s">
        <v>102</v>
      </c>
      <c r="D200" s="729">
        <v>740401</v>
      </c>
      <c r="E200" s="204" t="s">
        <v>451</v>
      </c>
      <c r="F200" s="486" t="e">
        <f>Statistiky!F18</f>
        <v>#DIV/0!</v>
      </c>
      <c r="G200" s="204">
        <f>Statistiky!G18:K18</f>
        <v>0</v>
      </c>
      <c r="H200" s="204">
        <f>Statistiky!H18</f>
        <v>0</v>
      </c>
      <c r="I200" s="204">
        <f>Statistiky!I18</f>
        <v>0</v>
      </c>
      <c r="J200" s="720">
        <f>Statistiky!J18</f>
        <v>0</v>
      </c>
      <c r="K200" s="721"/>
    </row>
    <row r="201" spans="1:11" ht="15">
      <c r="A201" s="722"/>
      <c r="B201" s="723" t="s">
        <v>431</v>
      </c>
      <c r="C201" s="724" t="s">
        <v>250</v>
      </c>
      <c r="D201" s="725">
        <v>920424</v>
      </c>
      <c r="E201" s="204" t="s">
        <v>428</v>
      </c>
      <c r="F201" s="486" t="e">
        <f>Statistiky!F35</f>
        <v>#DIV/0!</v>
      </c>
      <c r="G201" s="204">
        <f>Statistiky!G35:K35</f>
        <v>0</v>
      </c>
      <c r="H201" s="204">
        <f>Statistiky!H35</f>
        <v>0</v>
      </c>
      <c r="I201" s="204">
        <f>Statistiky!I35</f>
        <v>0</v>
      </c>
      <c r="J201" s="720">
        <f>Statistiky!J35</f>
        <v>0</v>
      </c>
      <c r="K201" s="721"/>
    </row>
    <row r="202" spans="1:11" ht="15">
      <c r="A202" s="722"/>
      <c r="B202" s="723" t="s">
        <v>432</v>
      </c>
      <c r="C202" s="724" t="s">
        <v>43</v>
      </c>
      <c r="D202" s="725">
        <v>880722</v>
      </c>
      <c r="E202" s="204" t="s">
        <v>428</v>
      </c>
      <c r="F202" s="486" t="e">
        <f>Statistiky!F40</f>
        <v>#DIV/0!</v>
      </c>
      <c r="G202" s="204">
        <f>Statistiky!G40:K40</f>
        <v>0</v>
      </c>
      <c r="H202" s="204">
        <f>Statistiky!H40</f>
        <v>0</v>
      </c>
      <c r="I202" s="204">
        <f>Statistiky!I40</f>
        <v>0</v>
      </c>
      <c r="J202" s="720">
        <f>Statistiky!J40</f>
        <v>0</v>
      </c>
      <c r="K202" s="721"/>
    </row>
    <row r="203" spans="1:11" ht="15">
      <c r="A203" s="722"/>
      <c r="B203" s="723" t="s">
        <v>595</v>
      </c>
      <c r="C203" s="724" t="s">
        <v>29</v>
      </c>
      <c r="D203" s="734">
        <v>890819</v>
      </c>
      <c r="E203" s="204" t="s">
        <v>428</v>
      </c>
      <c r="F203" s="486" t="e">
        <f>Statistiky!F46</f>
        <v>#DIV/0!</v>
      </c>
      <c r="G203" s="204">
        <f>Statistiky!G46:K46</f>
        <v>0</v>
      </c>
      <c r="H203" s="204">
        <f>Statistiky!H46</f>
        <v>0</v>
      </c>
      <c r="I203" s="204">
        <f>Statistiky!I46</f>
        <v>0</v>
      </c>
      <c r="J203" s="720">
        <f>Statistiky!J46</f>
        <v>0</v>
      </c>
      <c r="K203" s="721"/>
    </row>
    <row r="204" spans="1:11" ht="15">
      <c r="A204" s="717">
        <v>23</v>
      </c>
      <c r="B204" s="717" t="s">
        <v>108</v>
      </c>
      <c r="C204" s="204" t="s">
        <v>33</v>
      </c>
      <c r="D204" s="730" t="s">
        <v>121</v>
      </c>
      <c r="E204" s="204" t="s">
        <v>95</v>
      </c>
      <c r="F204" s="486" t="e">
        <f>Statistiky!F60</f>
        <v>#DIV/0!</v>
      </c>
      <c r="G204" s="204">
        <f>Statistiky!G60:K60</f>
        <v>0</v>
      </c>
      <c r="H204" s="204">
        <f>Statistiky!H60</f>
        <v>0</v>
      </c>
      <c r="I204" s="204">
        <f>Statistiky!I60</f>
        <v>0</v>
      </c>
      <c r="J204" s="720">
        <f>Statistiky!J60</f>
        <v>0</v>
      </c>
      <c r="K204" s="721"/>
    </row>
    <row r="205" spans="1:11" ht="15">
      <c r="A205" s="722"/>
      <c r="B205" s="717" t="s">
        <v>222</v>
      </c>
      <c r="C205" s="717" t="s">
        <v>52</v>
      </c>
      <c r="D205" s="713"/>
      <c r="E205" s="204" t="s">
        <v>457</v>
      </c>
      <c r="F205" s="486" t="e">
        <f>Statistiky!F81</f>
        <v>#DIV/0!</v>
      </c>
      <c r="G205" s="204">
        <f>Statistiky!G81:K81</f>
        <v>0</v>
      </c>
      <c r="H205" s="204">
        <f>Statistiky!H81</f>
        <v>0</v>
      </c>
      <c r="I205" s="204">
        <f>Statistiky!I81</f>
        <v>0</v>
      </c>
      <c r="J205" s="720">
        <f>Statistiky!J81</f>
        <v>0</v>
      </c>
      <c r="K205" s="721"/>
    </row>
    <row r="206" spans="1:11" ht="15">
      <c r="A206" s="722"/>
      <c r="B206" s="717" t="s">
        <v>226</v>
      </c>
      <c r="C206" s="717" t="s">
        <v>24</v>
      </c>
      <c r="D206" s="713"/>
      <c r="E206" s="204" t="s">
        <v>457</v>
      </c>
      <c r="F206" s="486" t="e">
        <f>Statistiky!F85</f>
        <v>#DIV/0!</v>
      </c>
      <c r="G206" s="204">
        <f>Statistiky!G85:K85</f>
        <v>0</v>
      </c>
      <c r="H206" s="204">
        <f>Statistiky!H85</f>
        <v>0</v>
      </c>
      <c r="I206" s="204">
        <f>Statistiky!I85</f>
        <v>0</v>
      </c>
      <c r="J206" s="720">
        <f>Statistiky!J85</f>
        <v>0</v>
      </c>
      <c r="K206" s="721"/>
    </row>
    <row r="207" spans="1:11" ht="15">
      <c r="A207" s="717">
        <v>23</v>
      </c>
      <c r="B207" s="717" t="s">
        <v>332</v>
      </c>
      <c r="C207" s="717" t="s">
        <v>52</v>
      </c>
      <c r="D207" s="717">
        <v>840529</v>
      </c>
      <c r="E207" s="204" t="s">
        <v>644</v>
      </c>
      <c r="F207" s="486" t="e">
        <f>Statistiky!F117</f>
        <v>#DIV/0!</v>
      </c>
      <c r="G207" s="204">
        <f>Statistiky!G117:K117</f>
        <v>0</v>
      </c>
      <c r="H207" s="204">
        <f>Statistiky!H117</f>
        <v>0</v>
      </c>
      <c r="I207" s="204">
        <f>Statistiky!I117</f>
        <v>0</v>
      </c>
      <c r="J207" s="720">
        <f>Statistiky!J117</f>
        <v>0</v>
      </c>
      <c r="K207" s="721"/>
    </row>
    <row r="208" spans="1:11" ht="15">
      <c r="A208" s="717">
        <v>6</v>
      </c>
      <c r="B208" s="717" t="s">
        <v>158</v>
      </c>
      <c r="C208" s="717" t="s">
        <v>333</v>
      </c>
      <c r="D208" s="717">
        <v>820925</v>
      </c>
      <c r="E208" s="204" t="s">
        <v>644</v>
      </c>
      <c r="F208" s="486" t="e">
        <f>Statistiky!F118</f>
        <v>#DIV/0!</v>
      </c>
      <c r="G208" s="204">
        <f>Statistiky!G118:K118</f>
        <v>0</v>
      </c>
      <c r="H208" s="204">
        <f>Statistiky!H118</f>
        <v>0</v>
      </c>
      <c r="I208" s="204">
        <f>Statistiky!I118</f>
        <v>0</v>
      </c>
      <c r="J208" s="720">
        <f>Statistiky!J118</f>
        <v>0</v>
      </c>
      <c r="K208" s="721"/>
    </row>
    <row r="209" spans="1:11" ht="15">
      <c r="A209" s="717"/>
      <c r="B209" s="717" t="s">
        <v>35</v>
      </c>
      <c r="C209" s="717" t="s">
        <v>36</v>
      </c>
      <c r="D209" s="717">
        <v>801130</v>
      </c>
      <c r="E209" s="204" t="s">
        <v>644</v>
      </c>
      <c r="F209" s="486">
        <f>Statistiky!F121</f>
        <v>0</v>
      </c>
      <c r="G209" s="204">
        <f>Statistiky!G121:K121</f>
        <v>1</v>
      </c>
      <c r="H209" s="204">
        <f>Statistiky!H121</f>
        <v>0</v>
      </c>
      <c r="I209" s="204">
        <f>Statistiky!I121</f>
        <v>0</v>
      </c>
      <c r="J209" s="720">
        <f>Statistiky!J121</f>
        <v>0</v>
      </c>
      <c r="K209" s="721"/>
    </row>
    <row r="210" spans="1:11" ht="15">
      <c r="A210" s="717">
        <v>43</v>
      </c>
      <c r="B210" s="717" t="s">
        <v>340</v>
      </c>
      <c r="C210" s="717" t="s">
        <v>341</v>
      </c>
      <c r="D210" s="717">
        <v>760615</v>
      </c>
      <c r="E210" s="204" t="s">
        <v>644</v>
      </c>
      <c r="F210" s="486">
        <f>Statistiky!F125</f>
        <v>0</v>
      </c>
      <c r="G210" s="204">
        <f>Statistiky!G125:K125</f>
        <v>5</v>
      </c>
      <c r="H210" s="204">
        <f>Statistiky!H125</f>
        <v>0</v>
      </c>
      <c r="I210" s="204">
        <f>Statistiky!I125</f>
        <v>0</v>
      </c>
      <c r="J210" s="720">
        <f>Statistiky!J125</f>
        <v>0</v>
      </c>
      <c r="K210" s="721"/>
    </row>
    <row r="211" spans="1:11" ht="15">
      <c r="A211" s="717">
        <v>51</v>
      </c>
      <c r="B211" s="717" t="s">
        <v>554</v>
      </c>
      <c r="C211" s="717" t="s">
        <v>29</v>
      </c>
      <c r="D211" s="718">
        <v>511106</v>
      </c>
      <c r="E211" s="204"/>
      <c r="F211" s="486" t="e">
        <f>Statistiky!F145</f>
        <v>#DIV/0!</v>
      </c>
      <c r="G211" s="204">
        <f>Statistiky!G145:K145</f>
        <v>0</v>
      </c>
      <c r="H211" s="204">
        <f>Statistiky!H145</f>
        <v>0</v>
      </c>
      <c r="I211" s="204">
        <f>Statistiky!I145</f>
        <v>0</v>
      </c>
      <c r="J211" s="720">
        <f>Statistiky!J145</f>
        <v>0</v>
      </c>
      <c r="K211" s="721"/>
    </row>
    <row r="212" spans="1:11" ht="15">
      <c r="A212" s="717">
        <v>5</v>
      </c>
      <c r="B212" s="717" t="s">
        <v>349</v>
      </c>
      <c r="C212" s="717" t="s">
        <v>24</v>
      </c>
      <c r="D212" s="738">
        <v>780923</v>
      </c>
      <c r="E212" s="204"/>
      <c r="F212" s="486" t="e">
        <f>Statistiky!F147</f>
        <v>#DIV/0!</v>
      </c>
      <c r="G212" s="204">
        <f>Statistiky!G147:K147</f>
        <v>0</v>
      </c>
      <c r="H212" s="204">
        <f>Statistiky!H147</f>
        <v>0</v>
      </c>
      <c r="I212" s="204">
        <f>Statistiky!I147</f>
        <v>0</v>
      </c>
      <c r="J212" s="720">
        <f>Statistiky!J147</f>
        <v>0</v>
      </c>
      <c r="K212" s="721"/>
    </row>
    <row r="213" spans="1:11" ht="15">
      <c r="A213" s="717">
        <v>7</v>
      </c>
      <c r="B213" s="717" t="s">
        <v>181</v>
      </c>
      <c r="C213" s="717" t="s">
        <v>50</v>
      </c>
      <c r="D213" s="735">
        <v>640717</v>
      </c>
      <c r="E213" s="204"/>
      <c r="F213" s="486" t="e">
        <f>Statistiky!F148</f>
        <v>#DIV/0!</v>
      </c>
      <c r="G213" s="204">
        <f>Statistiky!G148:K148</f>
        <v>0</v>
      </c>
      <c r="H213" s="204">
        <f>Statistiky!H148</f>
        <v>0</v>
      </c>
      <c r="I213" s="204">
        <f>Statistiky!I148</f>
        <v>0</v>
      </c>
      <c r="J213" s="720">
        <f>Statistiky!J148</f>
        <v>0</v>
      </c>
      <c r="K213" s="721"/>
    </row>
    <row r="214" spans="1:11" ht="15">
      <c r="A214" s="717"/>
      <c r="B214" s="717" t="s">
        <v>599</v>
      </c>
      <c r="C214" s="717" t="s">
        <v>585</v>
      </c>
      <c r="D214" s="717"/>
      <c r="E214" s="204"/>
      <c r="F214" s="486">
        <f>Statistiky!F150</f>
        <v>0</v>
      </c>
      <c r="G214" s="204">
        <f>Statistiky!G150:K150</f>
        <v>1</v>
      </c>
      <c r="H214" s="204">
        <f>Statistiky!H150</f>
        <v>0</v>
      </c>
      <c r="I214" s="204">
        <f>Statistiky!I150</f>
        <v>0</v>
      </c>
      <c r="J214" s="720">
        <f>Statistiky!J150</f>
        <v>0</v>
      </c>
      <c r="K214" s="721"/>
    </row>
    <row r="215" spans="1:11" ht="15">
      <c r="A215" s="717"/>
      <c r="B215" s="717" t="s">
        <v>692</v>
      </c>
      <c r="C215" s="717" t="s">
        <v>29</v>
      </c>
      <c r="D215" s="717"/>
      <c r="E215" s="204"/>
      <c r="F215" s="486">
        <f>Statistiky!F151</f>
        <v>0</v>
      </c>
      <c r="G215" s="204">
        <f>Statistiky!G151:K151</f>
        <v>1</v>
      </c>
      <c r="H215" s="204">
        <f>Statistiky!H151</f>
        <v>0</v>
      </c>
      <c r="I215" s="204">
        <f>Statistiky!I151</f>
        <v>0</v>
      </c>
      <c r="J215" s="720">
        <f>Statistiky!J151</f>
        <v>0</v>
      </c>
      <c r="K215" s="721"/>
    </row>
    <row r="216" spans="1:11" ht="15">
      <c r="A216" s="717">
        <v>79</v>
      </c>
      <c r="B216" s="717" t="s">
        <v>32</v>
      </c>
      <c r="C216" s="717" t="s">
        <v>34</v>
      </c>
      <c r="D216" s="675">
        <v>790813</v>
      </c>
      <c r="E216" s="204" t="s">
        <v>688</v>
      </c>
      <c r="F216" s="486" t="e">
        <f>Statistiky!F164</f>
        <v>#DIV/0!</v>
      </c>
      <c r="G216" s="204">
        <f>Statistiky!G164:K164</f>
        <v>0</v>
      </c>
      <c r="H216" s="204">
        <f>Statistiky!H164</f>
        <v>0</v>
      </c>
      <c r="I216" s="204">
        <f>Statistiky!I164</f>
        <v>0</v>
      </c>
      <c r="J216" s="720">
        <f>Statistiky!J164</f>
        <v>0</v>
      </c>
      <c r="K216" s="721"/>
    </row>
    <row r="217" spans="1:11" ht="15">
      <c r="A217" s="717">
        <v>96</v>
      </c>
      <c r="B217" s="717" t="s">
        <v>282</v>
      </c>
      <c r="C217" s="717" t="s">
        <v>239</v>
      </c>
      <c r="D217" s="719">
        <v>730901</v>
      </c>
      <c r="E217" s="204" t="s">
        <v>612</v>
      </c>
      <c r="F217" s="486" t="e">
        <f>Statistiky!F186</f>
        <v>#DIV/0!</v>
      </c>
      <c r="G217" s="204">
        <f>Statistiky!G186:K186</f>
        <v>0</v>
      </c>
      <c r="H217" s="204">
        <f>Statistiky!H186</f>
        <v>0</v>
      </c>
      <c r="I217" s="204">
        <f>Statistiky!I186</f>
        <v>0</v>
      </c>
      <c r="J217" s="720">
        <f>Statistiky!J186</f>
        <v>0</v>
      </c>
      <c r="K217" s="721"/>
    </row>
    <row r="218" spans="1:11" ht="15">
      <c r="A218" s="727">
        <v>85</v>
      </c>
      <c r="B218" s="714" t="s">
        <v>371</v>
      </c>
      <c r="C218" s="714" t="s">
        <v>24</v>
      </c>
      <c r="D218" s="714">
        <v>821202</v>
      </c>
      <c r="E218" s="204" t="s">
        <v>702</v>
      </c>
      <c r="F218" s="486">
        <f>Statistiky!F221</f>
        <v>0</v>
      </c>
      <c r="G218" s="204">
        <f>Statistiky!G221:K221</f>
        <v>1</v>
      </c>
      <c r="H218" s="204">
        <f>Statistiky!H221</f>
        <v>0</v>
      </c>
      <c r="I218" s="204">
        <f>Statistiky!I221</f>
        <v>0</v>
      </c>
      <c r="J218" s="720">
        <f>Statistiky!J221</f>
        <v>0</v>
      </c>
      <c r="K218" s="721"/>
    </row>
    <row r="219" spans="1:11" ht="15">
      <c r="A219" s="717"/>
      <c r="B219" s="714" t="s">
        <v>400</v>
      </c>
      <c r="C219" s="714" t="s">
        <v>224</v>
      </c>
      <c r="D219" s="730"/>
      <c r="E219" s="204" t="s">
        <v>399</v>
      </c>
      <c r="F219" s="486" t="e">
        <f>Statistiky!F244</f>
        <v>#DIV/0!</v>
      </c>
      <c r="G219" s="204">
        <f>Statistiky!G244:K244</f>
        <v>0</v>
      </c>
      <c r="H219" s="204">
        <f>Statistiky!H244</f>
        <v>0</v>
      </c>
      <c r="I219" s="204">
        <f>Statistiky!I244</f>
        <v>0</v>
      </c>
      <c r="J219" s="720">
        <f>Statistiky!J244</f>
        <v>0</v>
      </c>
      <c r="K219" s="721"/>
    </row>
    <row r="220" spans="1:11" ht="15">
      <c r="A220" s="717"/>
      <c r="B220" s="714" t="s">
        <v>563</v>
      </c>
      <c r="C220" s="714" t="s">
        <v>564</v>
      </c>
      <c r="D220" s="730"/>
      <c r="E220" s="204" t="s">
        <v>399</v>
      </c>
      <c r="F220" s="486" t="e">
        <f>Statistiky!F248</f>
        <v>#DIV/0!</v>
      </c>
      <c r="G220" s="204">
        <f>Statistiky!G248:K248</f>
        <v>0</v>
      </c>
      <c r="H220" s="204">
        <f>Statistiky!H248</f>
        <v>0</v>
      </c>
      <c r="I220" s="204">
        <f>Statistiky!I248</f>
        <v>0</v>
      </c>
      <c r="J220" s="720">
        <f>Statistiky!J248</f>
        <v>0</v>
      </c>
      <c r="K220" s="721"/>
    </row>
    <row r="221" spans="1:11" ht="15">
      <c r="A221" s="717"/>
      <c r="B221" s="714" t="s">
        <v>47</v>
      </c>
      <c r="C221" s="714" t="s">
        <v>239</v>
      </c>
      <c r="D221" s="730"/>
      <c r="E221" s="204" t="s">
        <v>399</v>
      </c>
      <c r="F221" s="486" t="e">
        <f>Statistiky!F253</f>
        <v>#DIV/0!</v>
      </c>
      <c r="G221" s="204">
        <f>Statistiky!G253:K253</f>
        <v>0</v>
      </c>
      <c r="H221" s="204">
        <f>Statistiky!H253</f>
        <v>0</v>
      </c>
      <c r="I221" s="204">
        <f>Statistiky!I253</f>
        <v>0</v>
      </c>
      <c r="J221" s="720">
        <f>Statistiky!J253</f>
        <v>0</v>
      </c>
      <c r="K221" s="721"/>
    </row>
    <row r="222" spans="1:11" ht="15">
      <c r="A222" s="714">
        <v>55</v>
      </c>
      <c r="B222" s="714" t="s">
        <v>505</v>
      </c>
      <c r="C222" s="714" t="s">
        <v>29</v>
      </c>
      <c r="D222" s="714">
        <v>712110</v>
      </c>
      <c r="E222" s="204" t="s">
        <v>604</v>
      </c>
      <c r="F222" s="486" t="e">
        <f>Statistiky!F271</f>
        <v>#DIV/0!</v>
      </c>
      <c r="G222" s="204">
        <f>Statistiky!G271:K271</f>
        <v>0</v>
      </c>
      <c r="H222" s="204">
        <f>Statistiky!H271</f>
        <v>0</v>
      </c>
      <c r="I222" s="204">
        <f>Statistiky!I271</f>
        <v>0</v>
      </c>
      <c r="J222" s="720">
        <f>Statistiky!J271</f>
        <v>0</v>
      </c>
      <c r="K222" s="721"/>
    </row>
    <row r="223" spans="1:11" ht="15">
      <c r="A223" s="731">
        <v>33</v>
      </c>
      <c r="B223" s="731" t="s">
        <v>596</v>
      </c>
      <c r="C223" s="732" t="s">
        <v>24</v>
      </c>
      <c r="D223" s="733">
        <v>840222</v>
      </c>
      <c r="E223" s="204" t="s">
        <v>387</v>
      </c>
      <c r="F223" s="486" t="e">
        <f>Statistiky!F283</f>
        <v>#DIV/0!</v>
      </c>
      <c r="G223" s="204">
        <f>Statistiky!G283:K283</f>
        <v>0</v>
      </c>
      <c r="H223" s="204">
        <f>Statistiky!H283</f>
        <v>0</v>
      </c>
      <c r="I223" s="204">
        <f>Statistiky!I283</f>
        <v>0</v>
      </c>
      <c r="J223" s="720">
        <f>Statistiky!J283</f>
        <v>0</v>
      </c>
      <c r="K223" s="721"/>
    </row>
    <row r="224" spans="1:11" ht="15">
      <c r="A224" s="731">
        <v>44</v>
      </c>
      <c r="B224" s="731" t="s">
        <v>394</v>
      </c>
      <c r="C224" s="732" t="s">
        <v>50</v>
      </c>
      <c r="D224" s="733">
        <v>820404</v>
      </c>
      <c r="E224" s="204" t="s">
        <v>387</v>
      </c>
      <c r="F224" s="486" t="e">
        <f>Statistiky!F286</f>
        <v>#DIV/0!</v>
      </c>
      <c r="G224" s="204">
        <f>Statistiky!G286:K286</f>
        <v>0</v>
      </c>
      <c r="H224" s="204">
        <f>Statistiky!H286</f>
        <v>0</v>
      </c>
      <c r="I224" s="204">
        <f>Statistiky!I286</f>
        <v>0</v>
      </c>
      <c r="J224" s="720">
        <f>Statistiky!J286</f>
        <v>0</v>
      </c>
      <c r="K224" s="721"/>
    </row>
    <row r="225" spans="1:11" ht="15">
      <c r="A225" s="739"/>
      <c r="B225" s="717" t="s">
        <v>729</v>
      </c>
      <c r="C225" s="204" t="s">
        <v>34</v>
      </c>
      <c r="D225" s="730" t="s">
        <v>730</v>
      </c>
      <c r="E225" s="204" t="s">
        <v>387</v>
      </c>
      <c r="F225" s="486">
        <f>Statistiky!F292</f>
        <v>0</v>
      </c>
      <c r="G225" s="204">
        <f>Statistiky!G292:K292</f>
        <v>2</v>
      </c>
      <c r="H225" s="204">
        <f>Statistiky!H292</f>
        <v>0</v>
      </c>
      <c r="I225" s="204">
        <f>Statistiky!I292</f>
        <v>0</v>
      </c>
      <c r="J225" s="720">
        <f>Statistiky!J292</f>
        <v>0</v>
      </c>
      <c r="K225" s="721"/>
    </row>
    <row r="226" spans="1:10" ht="12.75">
      <c r="A226" s="714">
        <v>9</v>
      </c>
      <c r="B226" s="714" t="s">
        <v>380</v>
      </c>
      <c r="C226" s="714" t="s">
        <v>26</v>
      </c>
      <c r="D226" s="714">
        <v>920403</v>
      </c>
      <c r="E226" s="204" t="s">
        <v>148</v>
      </c>
      <c r="F226" s="486">
        <f>Statistiky!F306</f>
        <v>0</v>
      </c>
      <c r="G226" s="204">
        <f>Statistiky!G306:K306</f>
        <v>1</v>
      </c>
      <c r="H226" s="204">
        <f>Statistiky!H306</f>
        <v>0</v>
      </c>
      <c r="I226" s="204">
        <f>Statistiky!I306</f>
        <v>0</v>
      </c>
      <c r="J226" s="720">
        <f>Statistiky!J306</f>
        <v>0</v>
      </c>
    </row>
    <row r="227" spans="1:10" ht="12.75">
      <c r="A227" s="714">
        <v>30</v>
      </c>
      <c r="B227" s="714" t="s">
        <v>53</v>
      </c>
      <c r="C227" s="714" t="s">
        <v>26</v>
      </c>
      <c r="D227" s="714">
        <v>790328</v>
      </c>
      <c r="E227" s="204" t="s">
        <v>148</v>
      </c>
      <c r="F227" s="486" t="e">
        <f>Statistiky!F314</f>
        <v>#DIV/0!</v>
      </c>
      <c r="G227" s="204">
        <f>Statistiky!G314:K314</f>
        <v>0</v>
      </c>
      <c r="H227" s="204">
        <f>Statistiky!H314</f>
        <v>0</v>
      </c>
      <c r="I227" s="204">
        <f>Statistiky!I314</f>
        <v>0</v>
      </c>
      <c r="J227" s="720">
        <f>Statistiky!J314</f>
        <v>0</v>
      </c>
    </row>
    <row r="228" spans="1:10" ht="12.75">
      <c r="A228" s="735"/>
      <c r="B228" s="717" t="s">
        <v>670</v>
      </c>
      <c r="C228" s="204" t="s">
        <v>150</v>
      </c>
      <c r="D228" s="730"/>
      <c r="E228" s="204" t="s">
        <v>614</v>
      </c>
      <c r="F228" s="486">
        <f>Statistiky!F337</f>
        <v>0</v>
      </c>
      <c r="G228" s="204">
        <f>Statistiky!G337:K337</f>
        <v>1</v>
      </c>
      <c r="H228" s="204">
        <f>Statistiky!H337</f>
        <v>0</v>
      </c>
      <c r="I228" s="204">
        <f>Statistiky!I337</f>
        <v>0</v>
      </c>
      <c r="J228" s="720">
        <f>Statistiky!J337</f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zoomScalePageLayoutView="0" workbookViewId="0" topLeftCell="A12">
      <selection activeCell="A17" sqref="A17:D33"/>
    </sheetView>
  </sheetViews>
  <sheetFormatPr defaultColWidth="9.00390625" defaultRowHeight="12.75"/>
  <cols>
    <col min="1" max="1" width="6.125" style="115" customWidth="1"/>
    <col min="2" max="3" width="10.75390625" style="115" customWidth="1"/>
    <col min="4" max="4" width="9.875" style="115" customWidth="1"/>
    <col min="5" max="5" width="9.125" style="115" customWidth="1"/>
    <col min="6" max="6" width="13.125" style="115" customWidth="1"/>
    <col min="7" max="8" width="9.125" style="115" customWidth="1"/>
    <col min="9" max="9" width="4.75390625" style="115" customWidth="1"/>
    <col min="10" max="16384" width="9.125" style="115" customWidth="1"/>
  </cols>
  <sheetData>
    <row r="1" spans="1:8" s="147" customFormat="1" ht="18">
      <c r="A1" s="145" t="s">
        <v>368</v>
      </c>
      <c r="B1" s="146"/>
      <c r="C1" s="146"/>
      <c r="D1" s="146"/>
      <c r="E1" s="146"/>
      <c r="F1" s="146"/>
      <c r="G1" s="146"/>
      <c r="H1" s="14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3.5" thickBot="1">
      <c r="A3" s="601" t="s">
        <v>58</v>
      </c>
      <c r="B3" s="602"/>
      <c r="C3" s="602"/>
      <c r="D3" s="602"/>
      <c r="E3" s="116"/>
      <c r="F3" s="601" t="s">
        <v>59</v>
      </c>
      <c r="G3" s="618"/>
      <c r="H3" s="618"/>
    </row>
    <row r="4" spans="1:8" ht="13.5" thickBot="1">
      <c r="A4" s="619" t="s">
        <v>310</v>
      </c>
      <c r="B4" s="620"/>
      <c r="C4" s="620"/>
      <c r="D4" s="621"/>
      <c r="E4" s="116"/>
      <c r="F4" s="619" t="s">
        <v>151</v>
      </c>
      <c r="G4" s="620"/>
      <c r="H4" s="621"/>
    </row>
    <row r="5" spans="1:8" ht="12.75">
      <c r="A5" s="116"/>
      <c r="B5" s="117"/>
      <c r="C5" s="117"/>
      <c r="D5" s="117"/>
      <c r="E5" s="116"/>
      <c r="F5" s="117"/>
      <c r="G5" s="117"/>
      <c r="H5" s="117"/>
    </row>
    <row r="6" spans="1:8" ht="12.75">
      <c r="A6" s="118" t="s">
        <v>62</v>
      </c>
      <c r="B6" s="116"/>
      <c r="C6" s="116"/>
      <c r="D6" s="116"/>
      <c r="E6" s="116"/>
      <c r="F6" s="116"/>
      <c r="G6" s="116"/>
      <c r="H6" s="116"/>
    </row>
    <row r="7" spans="1:8" ht="13.5" thickBot="1">
      <c r="A7" s="601" t="s">
        <v>63</v>
      </c>
      <c r="B7" s="602"/>
      <c r="C7" s="602"/>
      <c r="D7" s="602"/>
      <c r="E7" s="116"/>
      <c r="F7" s="116"/>
      <c r="G7" s="116"/>
      <c r="H7" s="116"/>
    </row>
    <row r="8" spans="1:8" ht="12.75">
      <c r="A8" s="608" t="s">
        <v>64</v>
      </c>
      <c r="B8" s="609"/>
      <c r="C8" s="119" t="s">
        <v>65</v>
      </c>
      <c r="D8" s="622" t="s">
        <v>66</v>
      </c>
      <c r="E8" s="622"/>
      <c r="F8" s="622" t="s">
        <v>67</v>
      </c>
      <c r="G8" s="622"/>
      <c r="H8" s="623"/>
    </row>
    <row r="9" spans="1:8" ht="13.5" thickBot="1">
      <c r="A9" s="603" t="s">
        <v>311</v>
      </c>
      <c r="B9" s="604"/>
      <c r="C9" s="120" t="s">
        <v>24</v>
      </c>
      <c r="D9" s="605" t="s">
        <v>312</v>
      </c>
      <c r="E9" s="604"/>
      <c r="F9" s="606">
        <v>777342386</v>
      </c>
      <c r="G9" s="604"/>
      <c r="H9" s="607"/>
    </row>
    <row r="10" spans="1:8" ht="13.5" thickBot="1">
      <c r="A10" s="601" t="s">
        <v>71</v>
      </c>
      <c r="B10" s="602"/>
      <c r="C10" s="602"/>
      <c r="D10" s="602"/>
      <c r="E10" s="116"/>
      <c r="F10" s="116"/>
      <c r="G10" s="116"/>
      <c r="H10" s="116"/>
    </row>
    <row r="11" spans="1:8" ht="12.75">
      <c r="A11" s="608" t="s">
        <v>64</v>
      </c>
      <c r="B11" s="609"/>
      <c r="C11" s="119" t="s">
        <v>65</v>
      </c>
      <c r="D11" s="622" t="s">
        <v>66</v>
      </c>
      <c r="E11" s="622"/>
      <c r="F11" s="622" t="s">
        <v>67</v>
      </c>
      <c r="G11" s="622"/>
      <c r="H11" s="623"/>
    </row>
    <row r="12" spans="1:8" ht="13.5" thickBot="1">
      <c r="A12" s="603" t="s">
        <v>492</v>
      </c>
      <c r="B12" s="604"/>
      <c r="C12" s="120" t="s">
        <v>26</v>
      </c>
      <c r="D12" s="605"/>
      <c r="E12" s="604"/>
      <c r="F12" s="606">
        <v>602689710</v>
      </c>
      <c r="G12" s="604"/>
      <c r="H12" s="607"/>
    </row>
    <row r="13" spans="1:8" ht="12.75">
      <c r="A13" s="116"/>
      <c r="B13" s="121"/>
      <c r="C13" s="121"/>
      <c r="D13" s="117"/>
      <c r="E13" s="117"/>
      <c r="F13" s="117"/>
      <c r="G13" s="117"/>
      <c r="H13" s="117"/>
    </row>
    <row r="14" spans="1:8" ht="12.75">
      <c r="A14" s="118" t="s">
        <v>80</v>
      </c>
      <c r="B14" s="116"/>
      <c r="C14" s="116"/>
      <c r="D14" s="116"/>
      <c r="E14" s="116"/>
      <c r="F14" s="116"/>
      <c r="G14" s="116"/>
      <c r="H14" s="116"/>
    </row>
    <row r="15" spans="1:8" ht="13.5" thickBot="1">
      <c r="A15" s="122"/>
      <c r="B15" s="122"/>
      <c r="C15" s="122"/>
      <c r="D15" s="122"/>
      <c r="E15" s="123"/>
      <c r="F15" s="123"/>
      <c r="G15" s="123"/>
      <c r="H15" s="116"/>
    </row>
    <row r="16" spans="1:8" ht="12.75">
      <c r="A16" s="124" t="s">
        <v>81</v>
      </c>
      <c r="B16" s="125" t="s">
        <v>64</v>
      </c>
      <c r="C16" s="125" t="s">
        <v>65</v>
      </c>
      <c r="D16" s="125" t="s">
        <v>313</v>
      </c>
      <c r="E16" s="610"/>
      <c r="F16" s="610"/>
      <c r="G16" s="611"/>
      <c r="H16" s="126"/>
    </row>
    <row r="17" spans="1:8" ht="12.75">
      <c r="A17" s="127"/>
      <c r="B17" s="224" t="s">
        <v>154</v>
      </c>
      <c r="C17" s="224" t="s">
        <v>314</v>
      </c>
      <c r="D17" s="224">
        <v>720517</v>
      </c>
      <c r="E17" s="129"/>
      <c r="F17" s="130"/>
      <c r="G17" s="131"/>
      <c r="H17" s="121"/>
    </row>
    <row r="18" spans="1:8" ht="12.75">
      <c r="A18" s="127">
        <v>54</v>
      </c>
      <c r="B18" s="224" t="s">
        <v>157</v>
      </c>
      <c r="C18" s="224" t="s">
        <v>34</v>
      </c>
      <c r="D18" s="224">
        <v>920701</v>
      </c>
      <c r="E18" s="130"/>
      <c r="F18" s="129"/>
      <c r="G18" s="131"/>
      <c r="H18" s="121"/>
    </row>
    <row r="19" spans="1:8" ht="12.75">
      <c r="A19" s="127">
        <v>84</v>
      </c>
      <c r="B19" s="224" t="s">
        <v>152</v>
      </c>
      <c r="C19" s="224" t="s">
        <v>109</v>
      </c>
      <c r="D19" s="224">
        <v>840911</v>
      </c>
      <c r="E19" s="129"/>
      <c r="F19" s="130"/>
      <c r="G19" s="131"/>
      <c r="H19" s="121"/>
    </row>
    <row r="20" spans="1:8" ht="12.75">
      <c r="A20" s="127"/>
      <c r="B20" s="224" t="s">
        <v>159</v>
      </c>
      <c r="C20" s="224" t="s">
        <v>133</v>
      </c>
      <c r="D20" s="224">
        <v>790728</v>
      </c>
      <c r="E20" s="130"/>
      <c r="F20" s="129"/>
      <c r="G20" s="131"/>
      <c r="H20" s="121"/>
    </row>
    <row r="21" spans="1:8" ht="12.75">
      <c r="A21" s="127">
        <v>82</v>
      </c>
      <c r="B21" s="224" t="s">
        <v>154</v>
      </c>
      <c r="C21" s="224" t="s">
        <v>633</v>
      </c>
      <c r="D21" s="224"/>
      <c r="E21" s="130"/>
      <c r="F21" s="129"/>
      <c r="G21" s="131"/>
      <c r="H21" s="121"/>
    </row>
    <row r="22" spans="1:8" ht="12.75">
      <c r="A22" s="127"/>
      <c r="B22" s="224" t="s">
        <v>359</v>
      </c>
      <c r="C22" s="224" t="s">
        <v>109</v>
      </c>
      <c r="D22" s="224">
        <v>850704</v>
      </c>
      <c r="E22" s="129"/>
      <c r="F22" s="130"/>
      <c r="G22" s="131"/>
      <c r="H22" s="121"/>
    </row>
    <row r="23" spans="1:8" ht="12.75">
      <c r="A23" s="127">
        <v>47</v>
      </c>
      <c r="B23" s="224" t="s">
        <v>365</v>
      </c>
      <c r="C23" s="224" t="s">
        <v>43</v>
      </c>
      <c r="D23" s="224">
        <v>870629</v>
      </c>
      <c r="E23" s="130"/>
      <c r="F23" s="129"/>
      <c r="G23" s="131"/>
      <c r="H23" s="121"/>
    </row>
    <row r="24" spans="1:8" ht="12.75">
      <c r="A24" s="127">
        <v>64</v>
      </c>
      <c r="B24" s="224" t="s">
        <v>360</v>
      </c>
      <c r="C24" s="224" t="s">
        <v>26</v>
      </c>
      <c r="D24" s="224">
        <v>950321</v>
      </c>
      <c r="E24" s="129"/>
      <c r="F24" s="130"/>
      <c r="G24" s="131"/>
      <c r="H24" s="121"/>
    </row>
    <row r="25" spans="1:8" ht="12.75">
      <c r="A25" s="127">
        <v>44</v>
      </c>
      <c r="B25" s="224" t="s">
        <v>155</v>
      </c>
      <c r="C25" s="224" t="s">
        <v>156</v>
      </c>
      <c r="D25" s="224">
        <v>650214</v>
      </c>
      <c r="E25" s="129"/>
      <c r="F25" s="130"/>
      <c r="G25" s="131"/>
      <c r="H25" s="121"/>
    </row>
    <row r="26" spans="1:8" ht="12.75">
      <c r="A26" s="127"/>
      <c r="B26" s="752" t="s">
        <v>155</v>
      </c>
      <c r="C26" s="752" t="s">
        <v>26</v>
      </c>
      <c r="D26" s="752">
        <v>920507</v>
      </c>
      <c r="E26" s="129"/>
      <c r="F26" s="130"/>
      <c r="G26" s="131"/>
      <c r="H26" s="121"/>
    </row>
    <row r="27" spans="1:8" ht="12.75">
      <c r="A27" s="127"/>
      <c r="B27" s="224" t="s">
        <v>355</v>
      </c>
      <c r="C27" s="224" t="s">
        <v>353</v>
      </c>
      <c r="D27" s="225">
        <v>790228</v>
      </c>
      <c r="E27" s="129"/>
      <c r="F27" s="130"/>
      <c r="G27" s="131"/>
      <c r="H27" s="121"/>
    </row>
    <row r="28" spans="1:8" ht="12.75">
      <c r="A28" s="127"/>
      <c r="B28" s="224" t="s">
        <v>500</v>
      </c>
      <c r="C28" s="224" t="s">
        <v>333</v>
      </c>
      <c r="D28" s="224"/>
      <c r="E28" s="130"/>
      <c r="F28" s="129"/>
      <c r="G28" s="131"/>
      <c r="H28" s="121"/>
    </row>
    <row r="29" spans="1:8" ht="12.75">
      <c r="A29" s="127"/>
      <c r="B29" s="224" t="s">
        <v>385</v>
      </c>
      <c r="C29" s="224" t="s">
        <v>102</v>
      </c>
      <c r="D29" s="224">
        <v>740401</v>
      </c>
      <c r="E29" s="129"/>
      <c r="F29" s="130"/>
      <c r="G29" s="131"/>
      <c r="H29" s="121"/>
    </row>
    <row r="30" spans="1:8" ht="12.75">
      <c r="A30" s="127"/>
      <c r="B30" s="128" t="s">
        <v>830</v>
      </c>
      <c r="C30" s="128" t="s">
        <v>46</v>
      </c>
      <c r="D30" s="128"/>
      <c r="E30" s="129"/>
      <c r="F30" s="130"/>
      <c r="G30" s="131"/>
      <c r="H30" s="121"/>
    </row>
    <row r="31" spans="1:8" ht="12.75">
      <c r="A31" s="127"/>
      <c r="B31" s="128" t="s">
        <v>674</v>
      </c>
      <c r="C31" s="128" t="s">
        <v>430</v>
      </c>
      <c r="D31" s="128"/>
      <c r="E31" s="129"/>
      <c r="F31" s="129"/>
      <c r="G31" s="131"/>
      <c r="H31" s="121"/>
    </row>
    <row r="32" spans="1:8" ht="12.75">
      <c r="A32" s="127"/>
      <c r="B32" s="128" t="s">
        <v>680</v>
      </c>
      <c r="C32" s="128" t="s">
        <v>22</v>
      </c>
      <c r="D32" s="128"/>
      <c r="E32" s="129"/>
      <c r="F32" s="129"/>
      <c r="G32" s="131"/>
      <c r="H32" s="121"/>
    </row>
    <row r="33" spans="1:8" ht="12.75">
      <c r="A33" s="127"/>
      <c r="B33" s="128" t="s">
        <v>681</v>
      </c>
      <c r="C33" s="128" t="s">
        <v>34</v>
      </c>
      <c r="D33" s="128"/>
      <c r="E33" s="129"/>
      <c r="F33" s="129"/>
      <c r="G33" s="131"/>
      <c r="H33" s="121"/>
    </row>
    <row r="34" spans="1:8" ht="12.75">
      <c r="A34" s="127"/>
      <c r="B34" s="492" t="s">
        <v>370</v>
      </c>
      <c r="C34" s="492" t="s">
        <v>34</v>
      </c>
      <c r="D34" s="492">
        <v>942112</v>
      </c>
      <c r="E34" s="129"/>
      <c r="F34" s="129"/>
      <c r="G34" s="131"/>
      <c r="H34" s="121"/>
    </row>
    <row r="35" spans="1:8" ht="12.75">
      <c r="A35" s="127"/>
      <c r="B35" s="128"/>
      <c r="C35" s="128"/>
      <c r="D35" s="128"/>
      <c r="E35" s="129"/>
      <c r="F35" s="129"/>
      <c r="G35" s="131"/>
      <c r="H35" s="121"/>
    </row>
    <row r="36" spans="1:8" ht="13.5" thickBot="1">
      <c r="A36" s="132"/>
      <c r="B36" s="133"/>
      <c r="C36" s="133"/>
      <c r="D36" s="133"/>
      <c r="E36" s="134"/>
      <c r="F36" s="134"/>
      <c r="G36" s="135"/>
      <c r="H36" s="121"/>
    </row>
    <row r="37" spans="1:8" ht="12.75">
      <c r="A37" s="116"/>
      <c r="B37" s="116"/>
      <c r="C37" s="116"/>
      <c r="D37" s="116"/>
      <c r="E37" s="116"/>
      <c r="F37" s="116"/>
      <c r="G37" s="116"/>
      <c r="H37" s="116"/>
    </row>
    <row r="38" spans="1:8" ht="13.5" thickBot="1">
      <c r="A38" s="601" t="s">
        <v>85</v>
      </c>
      <c r="B38" s="602"/>
      <c r="C38" s="602"/>
      <c r="D38" s="602"/>
      <c r="E38" s="116"/>
      <c r="F38" s="116"/>
      <c r="G38" s="116"/>
      <c r="H38" s="116"/>
    </row>
    <row r="39" spans="1:8" ht="13.5" thickBot="1">
      <c r="A39" s="124" t="s">
        <v>81</v>
      </c>
      <c r="B39" s="136" t="s">
        <v>64</v>
      </c>
      <c r="C39" s="125" t="s">
        <v>65</v>
      </c>
      <c r="D39" s="137" t="s">
        <v>392</v>
      </c>
      <c r="E39" s="116"/>
      <c r="F39" s="138" t="s">
        <v>90</v>
      </c>
      <c r="G39" s="116"/>
      <c r="H39" s="116"/>
    </row>
    <row r="40" spans="1:8" ht="12.75">
      <c r="A40" s="139"/>
      <c r="B40" s="140"/>
      <c r="C40" s="128"/>
      <c r="D40" s="141"/>
      <c r="E40" s="116"/>
      <c r="F40" s="612" t="s">
        <v>315</v>
      </c>
      <c r="G40" s="613"/>
      <c r="H40" s="614"/>
    </row>
    <row r="41" spans="1:8" ht="13.5" thickBot="1">
      <c r="A41" s="139"/>
      <c r="B41" s="140" t="s">
        <v>316</v>
      </c>
      <c r="C41" s="128" t="s">
        <v>33</v>
      </c>
      <c r="D41" s="141">
        <v>810425</v>
      </c>
      <c r="E41" s="116"/>
      <c r="F41" s="615"/>
      <c r="G41" s="616"/>
      <c r="H41" s="617"/>
    </row>
    <row r="42" spans="1:8" ht="12.75">
      <c r="A42" s="139"/>
      <c r="B42" s="140"/>
      <c r="C42" s="128"/>
      <c r="D42" s="141"/>
      <c r="E42" s="116"/>
      <c r="F42" s="116"/>
      <c r="G42" s="116"/>
      <c r="H42" s="116"/>
    </row>
    <row r="43" spans="1:13" ht="13.5" thickBot="1">
      <c r="A43" s="142"/>
      <c r="B43" s="143"/>
      <c r="C43" s="133"/>
      <c r="D43" s="144"/>
      <c r="E43" s="116"/>
      <c r="F43" s="116"/>
      <c r="G43" s="116"/>
      <c r="H43" s="116"/>
      <c r="L43" s="115">
        <v>-200</v>
      </c>
      <c r="M43" s="115" t="s">
        <v>358</v>
      </c>
    </row>
    <row r="44" spans="1:8" ht="12.75">
      <c r="A44" s="116"/>
      <c r="B44" s="116"/>
      <c r="C44" s="116"/>
      <c r="D44" s="116"/>
      <c r="E44" s="116"/>
      <c r="F44" s="116"/>
      <c r="G44" s="116"/>
      <c r="H44" s="116"/>
    </row>
    <row r="45" spans="1:8" ht="12.75" customHeight="1">
      <c r="A45" s="600" t="s">
        <v>92</v>
      </c>
      <c r="B45" s="123"/>
      <c r="C45" s="123"/>
      <c r="D45" s="123"/>
      <c r="E45" s="123"/>
      <c r="F45" s="123"/>
      <c r="G45" s="123"/>
      <c r="H45" s="123"/>
    </row>
    <row r="46" spans="1:8" ht="12.75">
      <c r="A46" s="123"/>
      <c r="B46" s="123"/>
      <c r="C46" s="123"/>
      <c r="D46" s="123"/>
      <c r="E46" s="123"/>
      <c r="F46" s="123"/>
      <c r="G46" s="123"/>
      <c r="H46" s="123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zoomScalePageLayoutView="0" workbookViewId="0" topLeftCell="A1">
      <selection activeCell="A17" sqref="A17:D32"/>
    </sheetView>
  </sheetViews>
  <sheetFormatPr defaultColWidth="9.00390625" defaultRowHeight="12.75"/>
  <cols>
    <col min="1" max="1" width="8.125" style="147" customWidth="1"/>
    <col min="2" max="2" width="39.375" style="147" customWidth="1"/>
    <col min="3" max="3" width="22.375" style="147" customWidth="1"/>
    <col min="4" max="4" width="20.125" style="147" customWidth="1"/>
    <col min="5" max="5" width="4.75390625" style="147" customWidth="1"/>
    <col min="6" max="6" width="11.375" style="147" customWidth="1"/>
    <col min="7" max="7" width="6.25390625" style="147" customWidth="1"/>
    <col min="8" max="8" width="11.75390625" style="147" customWidth="1"/>
    <col min="9" max="16384" width="9.00390625" style="147" customWidth="1"/>
  </cols>
  <sheetData>
    <row r="1" spans="1:11" ht="18">
      <c r="A1" s="494" t="s">
        <v>194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7.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1:11" ht="13.5" thickBot="1">
      <c r="A3" s="855" t="s">
        <v>58</v>
      </c>
      <c r="B3" s="855"/>
      <c r="C3" s="855"/>
      <c r="D3" s="855"/>
      <c r="E3" s="496"/>
      <c r="F3" s="855" t="s">
        <v>59</v>
      </c>
      <c r="G3" s="855"/>
      <c r="H3" s="855"/>
      <c r="I3" s="496"/>
      <c r="J3" s="496"/>
      <c r="K3" s="496"/>
    </row>
    <row r="4" spans="1:11" ht="31.5" customHeight="1" thickBot="1">
      <c r="A4" s="667" t="s">
        <v>586</v>
      </c>
      <c r="B4" s="667"/>
      <c r="C4" s="667"/>
      <c r="D4" s="667"/>
      <c r="E4" s="496"/>
      <c r="F4" s="668" t="s">
        <v>587</v>
      </c>
      <c r="G4" s="668"/>
      <c r="H4" s="668"/>
      <c r="I4" s="496"/>
      <c r="J4" s="496"/>
      <c r="K4" s="496"/>
    </row>
    <row r="5" spans="1:11" ht="9" customHeight="1">
      <c r="A5" s="496"/>
      <c r="B5" s="497"/>
      <c r="C5" s="497"/>
      <c r="D5" s="497"/>
      <c r="E5" s="496"/>
      <c r="F5" s="497"/>
      <c r="G5" s="497"/>
      <c r="H5" s="497"/>
      <c r="I5" s="496"/>
      <c r="J5" s="496"/>
      <c r="K5" s="496"/>
    </row>
    <row r="6" spans="1:11" ht="12.75">
      <c r="A6" s="498" t="s">
        <v>62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1" ht="13.5" thickBot="1">
      <c r="A7" s="855" t="s">
        <v>63</v>
      </c>
      <c r="B7" s="855"/>
      <c r="C7" s="855"/>
      <c r="D7" s="855"/>
      <c r="E7" s="496"/>
      <c r="F7" s="496"/>
      <c r="G7" s="496"/>
      <c r="H7" s="496"/>
      <c r="I7" s="496"/>
      <c r="J7" s="496"/>
      <c r="K7" s="496"/>
    </row>
    <row r="8" spans="1:11" ht="10.5" customHeight="1">
      <c r="A8" s="841" t="s">
        <v>64</v>
      </c>
      <c r="B8" s="841"/>
      <c r="C8" s="499" t="s">
        <v>65</v>
      </c>
      <c r="D8" s="842" t="s">
        <v>66</v>
      </c>
      <c r="E8" s="842"/>
      <c r="F8" s="764" t="s">
        <v>67</v>
      </c>
      <c r="G8" s="764"/>
      <c r="H8" s="764"/>
      <c r="I8" s="496"/>
      <c r="J8" s="496"/>
      <c r="K8" s="496"/>
    </row>
    <row r="9" spans="1:11" ht="15.75" customHeight="1" thickBot="1">
      <c r="A9" s="850" t="s">
        <v>351</v>
      </c>
      <c r="B9" s="850"/>
      <c r="C9" s="500" t="s">
        <v>26</v>
      </c>
      <c r="D9" s="851" t="s">
        <v>588</v>
      </c>
      <c r="E9" s="852"/>
      <c r="F9" s="853"/>
      <c r="G9" s="853"/>
      <c r="H9" s="853"/>
      <c r="I9" s="496"/>
      <c r="J9" s="502"/>
      <c r="K9" s="496"/>
    </row>
    <row r="10" spans="1:11" ht="13.5" thickBot="1">
      <c r="A10" s="855" t="s">
        <v>71</v>
      </c>
      <c r="B10" s="855"/>
      <c r="C10" s="855"/>
      <c r="D10" s="855"/>
      <c r="E10" s="496"/>
      <c r="F10" s="496"/>
      <c r="G10" s="496"/>
      <c r="H10" s="496"/>
      <c r="I10" s="496"/>
      <c r="J10" s="496"/>
      <c r="K10" s="496"/>
    </row>
    <row r="11" spans="1:11" ht="10.5" customHeight="1">
      <c r="A11" s="841" t="s">
        <v>64</v>
      </c>
      <c r="B11" s="841"/>
      <c r="C11" s="499" t="s">
        <v>65</v>
      </c>
      <c r="D11" s="842" t="s">
        <v>66</v>
      </c>
      <c r="E11" s="842"/>
      <c r="F11" s="764" t="s">
        <v>67</v>
      </c>
      <c r="G11" s="764"/>
      <c r="H11" s="764"/>
      <c r="I11" s="496"/>
      <c r="J11" s="496"/>
      <c r="K11" s="496"/>
    </row>
    <row r="12" spans="1:11" ht="15.75" customHeight="1" thickBot="1">
      <c r="A12" s="850" t="s">
        <v>429</v>
      </c>
      <c r="B12" s="850"/>
      <c r="C12" s="500" t="s">
        <v>430</v>
      </c>
      <c r="D12" s="851" t="s">
        <v>589</v>
      </c>
      <c r="E12" s="852"/>
      <c r="F12" s="853">
        <v>737075776</v>
      </c>
      <c r="G12" s="853"/>
      <c r="H12" s="853"/>
      <c r="I12" s="496"/>
      <c r="J12" s="496"/>
      <c r="K12" s="496"/>
    </row>
    <row r="13" spans="1:11" ht="13.5" customHeight="1">
      <c r="A13" s="496"/>
      <c r="B13" s="496"/>
      <c r="C13" s="496"/>
      <c r="D13" s="497"/>
      <c r="E13" s="497"/>
      <c r="F13" s="497"/>
      <c r="G13" s="497"/>
      <c r="H13" s="497"/>
      <c r="I13" s="496"/>
      <c r="J13" s="496"/>
      <c r="K13" s="496"/>
    </row>
    <row r="14" spans="1:11" ht="12.75">
      <c r="A14" s="498" t="s">
        <v>80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</row>
    <row r="15" spans="1:11" ht="12.75">
      <c r="A15" s="503"/>
      <c r="B15" s="503"/>
      <c r="C15" s="503"/>
      <c r="D15" s="503"/>
      <c r="E15" s="503"/>
      <c r="F15" s="503"/>
      <c r="G15" s="503"/>
      <c r="H15" s="504"/>
      <c r="I15" s="496"/>
      <c r="J15" s="496"/>
      <c r="K15" s="496"/>
    </row>
    <row r="16" spans="1:11" ht="12.75">
      <c r="A16" s="505" t="s">
        <v>81</v>
      </c>
      <c r="B16" s="505" t="s">
        <v>64</v>
      </c>
      <c r="C16" s="505" t="s">
        <v>65</v>
      </c>
      <c r="D16" s="505" t="s">
        <v>115</v>
      </c>
      <c r="E16" s="854"/>
      <c r="F16" s="854"/>
      <c r="G16" s="854"/>
      <c r="H16" s="509"/>
      <c r="I16" s="510"/>
      <c r="J16" s="510"/>
      <c r="K16" s="510"/>
    </row>
    <row r="17" spans="1:8" ht="15" customHeight="1">
      <c r="A17" s="637">
        <v>3</v>
      </c>
      <c r="B17" s="633" t="s">
        <v>590</v>
      </c>
      <c r="C17" s="634" t="s">
        <v>52</v>
      </c>
      <c r="D17" s="635">
        <v>911209</v>
      </c>
      <c r="E17" s="512"/>
      <c r="F17" s="512"/>
      <c r="G17" s="512"/>
      <c r="H17" s="504"/>
    </row>
    <row r="18" spans="1:8" ht="15" customHeight="1">
      <c r="A18" s="637"/>
      <c r="B18" s="633" t="s">
        <v>431</v>
      </c>
      <c r="C18" s="634" t="s">
        <v>250</v>
      </c>
      <c r="D18" s="635">
        <v>920424</v>
      </c>
      <c r="E18" s="512"/>
      <c r="F18" s="512"/>
      <c r="G18" s="512"/>
      <c r="H18" s="504"/>
    </row>
    <row r="19" spans="1:8" ht="15" customHeight="1">
      <c r="A19" s="637">
        <v>60</v>
      </c>
      <c r="B19" s="633" t="s">
        <v>591</v>
      </c>
      <c r="C19" s="634" t="s">
        <v>26</v>
      </c>
      <c r="D19" s="635">
        <v>900425</v>
      </c>
      <c r="E19" s="512"/>
      <c r="F19" s="512"/>
      <c r="G19" s="512"/>
      <c r="H19" s="504"/>
    </row>
    <row r="20" spans="1:8" ht="15" customHeight="1">
      <c r="A20" s="637">
        <v>4</v>
      </c>
      <c r="B20" s="633" t="s">
        <v>462</v>
      </c>
      <c r="C20" s="634" t="s">
        <v>367</v>
      </c>
      <c r="D20" s="635">
        <v>910521</v>
      </c>
      <c r="E20" s="512"/>
      <c r="F20" s="512"/>
      <c r="G20" s="512"/>
      <c r="H20" s="504"/>
    </row>
    <row r="21" spans="1:8" ht="15" customHeight="1">
      <c r="A21" s="637">
        <v>33</v>
      </c>
      <c r="B21" s="633" t="s">
        <v>429</v>
      </c>
      <c r="C21" s="634" t="s">
        <v>430</v>
      </c>
      <c r="D21" s="635">
        <v>920601</v>
      </c>
      <c r="E21" s="512"/>
      <c r="F21" s="512"/>
      <c r="G21" s="512"/>
      <c r="H21" s="504"/>
    </row>
    <row r="22" spans="1:8" ht="15" customHeight="1">
      <c r="A22" s="637">
        <v>66</v>
      </c>
      <c r="B22" s="633" t="s">
        <v>592</v>
      </c>
      <c r="C22" s="634" t="s">
        <v>34</v>
      </c>
      <c r="D22" s="635">
        <v>890910</v>
      </c>
      <c r="E22" s="512"/>
      <c r="F22" s="512"/>
      <c r="G22" s="512"/>
      <c r="H22" s="504"/>
    </row>
    <row r="23" spans="1:8" ht="15" customHeight="1">
      <c r="A23" s="637"/>
      <c r="B23" s="633" t="s">
        <v>432</v>
      </c>
      <c r="C23" s="634" t="s">
        <v>43</v>
      </c>
      <c r="D23" s="635">
        <v>880722</v>
      </c>
      <c r="E23" s="512"/>
      <c r="F23" s="512"/>
      <c r="G23" s="512"/>
      <c r="H23" s="504"/>
    </row>
    <row r="24" spans="1:8" ht="15" customHeight="1">
      <c r="A24" s="637">
        <v>55</v>
      </c>
      <c r="B24" s="633" t="s">
        <v>593</v>
      </c>
      <c r="C24" s="634" t="s">
        <v>293</v>
      </c>
      <c r="D24" s="635">
        <v>940120</v>
      </c>
      <c r="E24" s="512"/>
      <c r="F24" s="512"/>
      <c r="G24" s="512"/>
      <c r="H24" s="504"/>
    </row>
    <row r="25" spans="1:8" ht="15" customHeight="1">
      <c r="A25" s="637">
        <v>10</v>
      </c>
      <c r="B25" s="633" t="s">
        <v>594</v>
      </c>
      <c r="C25" s="634" t="s">
        <v>34</v>
      </c>
      <c r="D25" s="636">
        <v>940912</v>
      </c>
      <c r="E25" s="512"/>
      <c r="F25" s="512"/>
      <c r="G25" s="512"/>
      <c r="H25" s="504"/>
    </row>
    <row r="26" spans="1:8" ht="15" customHeight="1">
      <c r="A26" s="637">
        <v>50</v>
      </c>
      <c r="B26" s="633" t="s">
        <v>155</v>
      </c>
      <c r="C26" s="634" t="s">
        <v>242</v>
      </c>
      <c r="D26" s="636">
        <v>890917</v>
      </c>
      <c r="E26" s="512"/>
      <c r="F26" s="512"/>
      <c r="G26" s="512"/>
      <c r="H26" s="504"/>
    </row>
    <row r="27" spans="1:8" ht="15" customHeight="1">
      <c r="A27" s="637"/>
      <c r="B27" s="633" t="s">
        <v>155</v>
      </c>
      <c r="C27" s="634" t="s">
        <v>26</v>
      </c>
      <c r="D27" s="636">
        <v>920507</v>
      </c>
      <c r="E27" s="512"/>
      <c r="F27" s="512"/>
      <c r="G27" s="512"/>
      <c r="H27" s="504"/>
    </row>
    <row r="28" spans="1:8" ht="15" customHeight="1">
      <c r="A28" s="642">
        <v>60</v>
      </c>
      <c r="B28" s="633" t="s">
        <v>821</v>
      </c>
      <c r="C28" s="634" t="s">
        <v>822</v>
      </c>
      <c r="D28" s="636">
        <v>910825</v>
      </c>
      <c r="E28" s="512"/>
      <c r="F28" s="512"/>
      <c r="G28" s="512"/>
      <c r="H28" s="504"/>
    </row>
    <row r="29" spans="1:8" ht="15" customHeight="1">
      <c r="A29" s="642" t="s">
        <v>716</v>
      </c>
      <c r="B29" s="633" t="s">
        <v>595</v>
      </c>
      <c r="C29" s="634" t="s">
        <v>29</v>
      </c>
      <c r="D29" s="636">
        <v>890819</v>
      </c>
      <c r="E29" s="512"/>
      <c r="F29" s="512"/>
      <c r="G29" s="512"/>
      <c r="H29" s="504"/>
    </row>
    <row r="30" spans="1:8" ht="15" customHeight="1">
      <c r="A30" s="642"/>
      <c r="B30" s="643" t="s">
        <v>591</v>
      </c>
      <c r="C30" s="643" t="s">
        <v>50</v>
      </c>
      <c r="D30" s="487"/>
      <c r="E30" s="512"/>
      <c r="F30" s="512"/>
      <c r="G30" s="512"/>
      <c r="H30" s="504"/>
    </row>
    <row r="31" spans="1:8" ht="15" customHeight="1">
      <c r="A31" s="785"/>
      <c r="B31" s="643" t="s">
        <v>155</v>
      </c>
      <c r="C31" s="643" t="s">
        <v>156</v>
      </c>
      <c r="D31" s="487"/>
      <c r="E31" s="515"/>
      <c r="F31" s="515"/>
      <c r="G31" s="515"/>
      <c r="H31" s="504"/>
    </row>
    <row r="32" spans="1:8" ht="15" customHeight="1">
      <c r="A32" s="642"/>
      <c r="B32" s="643" t="s">
        <v>590</v>
      </c>
      <c r="C32" s="643" t="s">
        <v>714</v>
      </c>
      <c r="D32" s="487"/>
      <c r="E32" s="515"/>
      <c r="F32" s="515"/>
      <c r="G32" s="515"/>
      <c r="H32" s="504"/>
    </row>
    <row r="33" spans="1:8" ht="15" customHeight="1">
      <c r="A33" s="513"/>
      <c r="B33" s="505"/>
      <c r="C33" s="505"/>
      <c r="D33" s="514"/>
      <c r="E33" s="515"/>
      <c r="F33" s="515"/>
      <c r="G33" s="515"/>
      <c r="H33" s="504"/>
    </row>
    <row r="34" spans="1:8" ht="15" customHeight="1">
      <c r="A34" s="513"/>
      <c r="B34" s="505"/>
      <c r="C34" s="505"/>
      <c r="D34" s="514"/>
      <c r="E34" s="515"/>
      <c r="F34" s="515"/>
      <c r="G34" s="515"/>
      <c r="H34" s="504"/>
    </row>
    <row r="35" spans="1:8" ht="15" customHeight="1">
      <c r="A35" s="516"/>
      <c r="B35" s="517"/>
      <c r="C35" s="517"/>
      <c r="D35" s="518"/>
      <c r="E35" s="519"/>
      <c r="F35" s="519"/>
      <c r="G35" s="519"/>
      <c r="H35" s="496"/>
    </row>
    <row r="36" spans="1:8" ht="15" customHeight="1">
      <c r="A36" s="516"/>
      <c r="B36" s="517"/>
      <c r="C36" s="517"/>
      <c r="D36" s="518"/>
      <c r="E36" s="519"/>
      <c r="F36" s="519"/>
      <c r="G36" s="519"/>
      <c r="H36" s="496"/>
    </row>
    <row r="37" spans="1:8" ht="9.75" customHeight="1">
      <c r="A37" s="516"/>
      <c r="B37" s="517"/>
      <c r="C37" s="517"/>
      <c r="D37" s="517"/>
      <c r="E37" s="519"/>
      <c r="F37" s="519"/>
      <c r="G37" s="519"/>
      <c r="H37" s="496"/>
    </row>
    <row r="38" spans="1:8" ht="12.75">
      <c r="A38" s="516"/>
      <c r="B38" s="517"/>
      <c r="C38" s="517"/>
      <c r="D38" s="517"/>
      <c r="E38" s="519"/>
      <c r="F38" s="519"/>
      <c r="G38" s="519"/>
      <c r="H38" s="496"/>
    </row>
    <row r="39" spans="1:8" ht="12.75">
      <c r="A39" s="517"/>
      <c r="B39" s="517"/>
      <c r="C39" s="517"/>
      <c r="D39" s="517"/>
      <c r="E39" s="519"/>
      <c r="F39" s="519"/>
      <c r="G39" s="519"/>
      <c r="H39" s="496"/>
    </row>
    <row r="40" spans="1:8" ht="15" customHeight="1">
      <c r="A40" s="496"/>
      <c r="B40" s="496"/>
      <c r="C40" s="496"/>
      <c r="D40" s="496"/>
      <c r="E40" s="496"/>
      <c r="F40" s="496"/>
      <c r="G40" s="496"/>
      <c r="H40" s="496"/>
    </row>
    <row r="41" spans="1:8" ht="15" customHeight="1">
      <c r="A41" s="855" t="s">
        <v>85</v>
      </c>
      <c r="B41" s="855"/>
      <c r="C41" s="855"/>
      <c r="D41" s="855"/>
      <c r="E41" s="496"/>
      <c r="F41" s="496"/>
      <c r="G41" s="496"/>
      <c r="H41" s="496"/>
    </row>
    <row r="42" spans="1:8" ht="15" customHeight="1" thickBot="1">
      <c r="A42" s="520" t="s">
        <v>81</v>
      </c>
      <c r="B42" s="521" t="s">
        <v>64</v>
      </c>
      <c r="C42" s="522" t="s">
        <v>65</v>
      </c>
      <c r="D42" s="522" t="s">
        <v>89</v>
      </c>
      <c r="E42" s="496"/>
      <c r="F42" s="523" t="s">
        <v>90</v>
      </c>
      <c r="G42" s="496"/>
      <c r="H42" s="496"/>
    </row>
    <row r="43" spans="1:8" ht="15" customHeight="1" thickBot="1">
      <c r="A43" s="513"/>
      <c r="B43" s="511" t="s">
        <v>464</v>
      </c>
      <c r="C43" s="524" t="s">
        <v>26</v>
      </c>
      <c r="D43" s="525">
        <v>930612</v>
      </c>
      <c r="E43" s="496"/>
      <c r="F43" s="856" t="s">
        <v>377</v>
      </c>
      <c r="G43" s="856"/>
      <c r="H43" s="856"/>
    </row>
    <row r="44" spans="1:8" ht="7.5" customHeight="1" thickBot="1">
      <c r="A44" s="503"/>
      <c r="B44" s="511"/>
      <c r="C44" s="524"/>
      <c r="D44" s="514"/>
      <c r="E44" s="496"/>
      <c r="F44" s="856"/>
      <c r="G44" s="856"/>
      <c r="H44" s="856"/>
    </row>
    <row r="45" spans="1:8" ht="13.5" customHeight="1">
      <c r="A45" s="503"/>
      <c r="B45" s="503"/>
      <c r="C45" s="505"/>
      <c r="D45" s="514"/>
      <c r="E45" s="496"/>
      <c r="F45" s="496"/>
      <c r="G45" s="496"/>
      <c r="H45" s="496"/>
    </row>
    <row r="46" spans="1:8" ht="13.5" customHeight="1">
      <c r="A46" s="526"/>
      <c r="B46" s="526"/>
      <c r="C46" s="527"/>
      <c r="D46" s="528"/>
      <c r="E46" s="496"/>
      <c r="F46" s="496"/>
      <c r="G46" s="496"/>
      <c r="H46" s="496"/>
    </row>
    <row r="47" spans="1:8" ht="12.75">
      <c r="A47" s="496"/>
      <c r="B47" s="496"/>
      <c r="C47" s="496"/>
      <c r="D47" s="496"/>
      <c r="E47" s="496"/>
      <c r="F47" s="496"/>
      <c r="G47" s="496"/>
      <c r="H47" s="496"/>
    </row>
    <row r="48" spans="1:12" ht="12.75">
      <c r="A48" s="849"/>
      <c r="B48" s="849"/>
      <c r="C48" s="849"/>
      <c r="D48" s="849"/>
      <c r="E48" s="849"/>
      <c r="F48" s="849"/>
      <c r="G48" s="849"/>
      <c r="H48" s="849"/>
      <c r="I48" s="496"/>
      <c r="J48" s="496"/>
      <c r="K48" s="496"/>
      <c r="L48" s="496"/>
    </row>
    <row r="49" spans="1:12" ht="12.75">
      <c r="A49" s="849"/>
      <c r="B49" s="849"/>
      <c r="C49" s="849"/>
      <c r="D49" s="849"/>
      <c r="E49" s="849"/>
      <c r="F49" s="849"/>
      <c r="G49" s="849"/>
      <c r="H49" s="849"/>
      <c r="I49" s="496"/>
      <c r="J49" s="496"/>
      <c r="K49" s="496"/>
      <c r="L49" s="496"/>
    </row>
    <row r="53" spans="1:12" ht="12.75">
      <c r="A53" s="496"/>
      <c r="B53" s="496"/>
      <c r="C53" s="496"/>
      <c r="D53" s="529"/>
      <c r="E53" s="529"/>
      <c r="F53" s="529"/>
      <c r="G53" s="529"/>
      <c r="H53" s="529"/>
      <c r="I53" s="496"/>
      <c r="J53" s="496"/>
      <c r="K53" s="496"/>
      <c r="L53" s="496"/>
    </row>
    <row r="54" spans="1:12" ht="12.75">
      <c r="A54" s="496"/>
      <c r="B54" s="496"/>
      <c r="C54" s="496"/>
      <c r="D54" s="496"/>
      <c r="E54" s="530" t="s">
        <v>160</v>
      </c>
      <c r="F54" s="496"/>
      <c r="G54" s="496"/>
      <c r="H54" s="496"/>
      <c r="I54" s="496"/>
      <c r="J54" s="496"/>
      <c r="K54" s="496"/>
      <c r="L54" s="496"/>
    </row>
    <row r="57" spans="1:12" ht="12.75">
      <c r="A57" s="496"/>
      <c r="B57" s="496"/>
      <c r="C57" s="496"/>
      <c r="D57" s="496"/>
      <c r="E57" s="496"/>
      <c r="F57" s="496"/>
      <c r="G57" s="496"/>
      <c r="H57" s="496"/>
      <c r="I57" s="496"/>
      <c r="J57" s="496"/>
      <c r="K57" s="495"/>
      <c r="L57" s="495"/>
    </row>
    <row r="58" spans="1:12" ht="12.75">
      <c r="A58" s="496"/>
      <c r="B58" s="496"/>
      <c r="C58" s="496"/>
      <c r="D58" s="496"/>
      <c r="E58" s="496"/>
      <c r="F58" s="496"/>
      <c r="G58" s="496"/>
      <c r="H58" s="496"/>
      <c r="I58" s="496"/>
      <c r="J58" s="496"/>
      <c r="K58" s="495"/>
      <c r="L58" s="495"/>
    </row>
    <row r="59" spans="1:12" ht="12.75">
      <c r="A59" s="496"/>
      <c r="B59" s="496"/>
      <c r="C59" s="496"/>
      <c r="D59" s="496"/>
      <c r="E59" s="496"/>
      <c r="F59" s="496"/>
      <c r="G59" s="496"/>
      <c r="H59" s="496"/>
      <c r="I59" s="496"/>
      <c r="J59" s="496"/>
      <c r="K59" s="495"/>
      <c r="L59" s="495"/>
    </row>
  </sheetData>
  <sheetProtection/>
  <mergeCells count="22">
    <mergeCell ref="F8:H8"/>
    <mergeCell ref="A11:B11"/>
    <mergeCell ref="D11:E11"/>
    <mergeCell ref="F11:H11"/>
    <mergeCell ref="A3:D3"/>
    <mergeCell ref="F3:H3"/>
    <mergeCell ref="A4:D4"/>
    <mergeCell ref="F4:H4"/>
    <mergeCell ref="A7:D7"/>
    <mergeCell ref="A8:B8"/>
    <mergeCell ref="D8:E8"/>
    <mergeCell ref="A9:B9"/>
    <mergeCell ref="D9:E9"/>
    <mergeCell ref="F9:H9"/>
    <mergeCell ref="A10:D10"/>
    <mergeCell ref="A48:H49"/>
    <mergeCell ref="A12:B12"/>
    <mergeCell ref="D12:E12"/>
    <mergeCell ref="F12:H12"/>
    <mergeCell ref="E16:G16"/>
    <mergeCell ref="A41:D41"/>
    <mergeCell ref="F43:H44"/>
  </mergeCells>
  <hyperlinks>
    <hyperlink ref="D9" r:id="rId1" display="pachl.tomas.9@seznam.cz"/>
    <hyperlink ref="D12" r:id="rId2" display="vitek.brejsa@seznam.cz"/>
  </hyperlinks>
  <printOptions/>
  <pageMargins left="0.7" right="0.7" top="0.787401575" bottom="0.7874015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J,Č.</dc:creator>
  <cp:keywords/>
  <dc:description/>
  <cp:lastModifiedBy>Michael</cp:lastModifiedBy>
  <cp:lastPrinted>2013-07-18T16:31:25Z</cp:lastPrinted>
  <dcterms:created xsi:type="dcterms:W3CDTF">2009-09-19T12:15:36Z</dcterms:created>
  <dcterms:modified xsi:type="dcterms:W3CDTF">2013-08-04T19:56:52Z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