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11" yWindow="990" windowWidth="16575" windowHeight="7080" activeTab="0"/>
  </bookViews>
  <sheets>
    <sheet name="Body celkem" sheetId="1" r:id="rId1"/>
    <sheet name="Góly celkem" sheetId="2" r:id="rId2"/>
    <sheet name="Rekordy" sheetId="3" r:id="rId3"/>
    <sheet name="Vítězové bodování " sheetId="4" r:id="rId4"/>
    <sheet name="Vítězní střelci" sheetId="5" r:id="rId5"/>
    <sheet name="Rodinné statistiky" sheetId="6" r:id="rId6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R152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12. sezóna probíhá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R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Počet odehraných ukončených sezón</t>
        </r>
      </text>
    </comment>
  </commentList>
</comments>
</file>

<file path=xl/sharedStrings.xml><?xml version="1.0" encoding="utf-8"?>
<sst xmlns="http://schemas.openxmlformats.org/spreadsheetml/2006/main" count="4526" uniqueCount="528">
  <si>
    <t>Hráč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</si>
  <si>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</si>
  <si>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</si>
  <si>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</si>
  <si>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</si>
  <si>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</si>
  <si>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</si>
  <si>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</si>
  <si>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</si>
  <si>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</si>
  <si>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</si>
  <si>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</si>
  <si>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</si>
  <si>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</si>
  <si>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</si>
  <si>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</si>
  <si>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</si>
  <si>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</si>
  <si>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</si>
  <si>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</si>
  <si>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</si>
  <si>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Ivo Panchártek</t>
  </si>
  <si>
    <t>Martin Komár</t>
  </si>
  <si>
    <t>Pavel Mlynář</t>
  </si>
  <si>
    <t>Jan Fárka</t>
  </si>
  <si>
    <t>Pavel Heřman</t>
  </si>
  <si>
    <t>Martin Táborský</t>
  </si>
  <si>
    <t>Radek Salaba</t>
  </si>
  <si>
    <t>Petr Holeček</t>
  </si>
  <si>
    <t>Aleš Andrlík</t>
  </si>
  <si>
    <t>Zbyněk Mlynář</t>
  </si>
  <si>
    <t>Luboš Novák</t>
  </si>
  <si>
    <t>David Komers</t>
  </si>
  <si>
    <t>Michal Ryšina</t>
  </si>
  <si>
    <t>Dan Vodrážka</t>
  </si>
  <si>
    <t>Radek</t>
  </si>
  <si>
    <t>Petr Komenda</t>
  </si>
  <si>
    <t>Radek Kysilka</t>
  </si>
  <si>
    <t>Petr Komers</t>
  </si>
  <si>
    <t>Martin Kor</t>
  </si>
  <si>
    <t>Jana Zárubová</t>
  </si>
  <si>
    <t>Pepa</t>
  </si>
  <si>
    <t>x</t>
  </si>
  <si>
    <t>21.</t>
  </si>
  <si>
    <t>David Záruba</t>
  </si>
  <si>
    <t>2004/2005</t>
  </si>
  <si>
    <t>2005/2006</t>
  </si>
  <si>
    <t>2006/2007</t>
  </si>
  <si>
    <t>2007/2008</t>
  </si>
  <si>
    <t>2008/2009</t>
  </si>
  <si>
    <t>Celkem</t>
  </si>
  <si>
    <t>Góly</t>
  </si>
  <si>
    <t>Body</t>
  </si>
  <si>
    <t>Honza Svoboda</t>
  </si>
  <si>
    <t>Jan Jeník</t>
  </si>
  <si>
    <t>Vlasta</t>
  </si>
  <si>
    <t>Dan</t>
  </si>
  <si>
    <t>Vašek</t>
  </si>
  <si>
    <t>Aleš Franc</t>
  </si>
  <si>
    <t>Tomáš Mazura</t>
  </si>
  <si>
    <t>Honza Mlynář</t>
  </si>
  <si>
    <t>Jan Bičiště</t>
  </si>
  <si>
    <t>Zbyněk Nývlt</t>
  </si>
  <si>
    <t>Jarda Záruba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</si>
  <si>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</si>
  <si>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</si>
  <si>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</si>
  <si>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</si>
  <si>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</si>
  <si>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</si>
  <si>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</si>
  <si>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</si>
  <si>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</si>
  <si>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</si>
  <si>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</si>
  <si>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</si>
  <si>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</si>
  <si>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</si>
  <si>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</si>
  <si>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</si>
  <si>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</si>
  <si>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</si>
  <si>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</si>
  <si>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</si>
  <si>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</si>
  <si>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</si>
  <si>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</si>
  <si>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</si>
  <si>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</si>
  <si>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</si>
  <si>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</si>
  <si>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</si>
  <si>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Pavel Nepovím</t>
  </si>
  <si>
    <t>Mirek</t>
  </si>
  <si>
    <t>Petr Jelínek</t>
  </si>
  <si>
    <t>Jirka Čáp</t>
  </si>
  <si>
    <t>Jirka</t>
  </si>
  <si>
    <t>Petr Krásný</t>
  </si>
  <si>
    <t>Diana</t>
  </si>
  <si>
    <t>Šebo</t>
  </si>
  <si>
    <t>Jarda Brož</t>
  </si>
  <si>
    <t>Aleš I.</t>
  </si>
  <si>
    <t>Fejla</t>
  </si>
  <si>
    <t>Žíla</t>
  </si>
  <si>
    <t>Pavel Podv.</t>
  </si>
  <si>
    <t>Kysla</t>
  </si>
  <si>
    <t>Michal Inf.</t>
  </si>
  <si>
    <t>Petr Inf.</t>
  </si>
  <si>
    <t>Richard Štefanča</t>
  </si>
  <si>
    <t>David Kovář</t>
  </si>
  <si>
    <t>Petr Týč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</si>
  <si>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</si>
  <si>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</si>
  <si>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</si>
  <si>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</si>
  <si>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</si>
  <si>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</si>
  <si>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</si>
  <si>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</si>
  <si>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</si>
  <si>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Lukáš</t>
  </si>
  <si>
    <t>Karel Inf.</t>
  </si>
  <si>
    <t>Dušan</t>
  </si>
  <si>
    <t>Robert Inf.</t>
  </si>
  <si>
    <t>Láďa Picek</t>
  </si>
  <si>
    <t>Martin Šíla</t>
  </si>
  <si>
    <t>Zbyněk Luňáček</t>
  </si>
  <si>
    <t>Ivan Kudrna</t>
  </si>
  <si>
    <t>Iveta Komárová</t>
  </si>
  <si>
    <t>59.</t>
  </si>
  <si>
    <t>60.</t>
  </si>
  <si>
    <t>61.</t>
  </si>
  <si>
    <t>62.</t>
  </si>
  <si>
    <t>63.</t>
  </si>
  <si>
    <t>64.</t>
  </si>
  <si>
    <t>65.</t>
  </si>
  <si>
    <t>66.</t>
  </si>
  <si>
    <t>Luděk Resl</t>
  </si>
  <si>
    <t>Sezóna</t>
  </si>
  <si>
    <t>Gólů v sezóně</t>
  </si>
  <si>
    <t>Součty a průměry</t>
  </si>
  <si>
    <t>Vašek Matoušek</t>
  </si>
  <si>
    <t>Tyčus</t>
  </si>
  <si>
    <t>Michal</t>
  </si>
  <si>
    <t>67.</t>
  </si>
  <si>
    <t>Pavel Nepovím jun.</t>
  </si>
  <si>
    <t>Sezón</t>
  </si>
  <si>
    <t>Průměr/sezónu</t>
  </si>
  <si>
    <t>2009/20010</t>
  </si>
  <si>
    <t>2009/2010</t>
  </si>
  <si>
    <t>20010/2011</t>
  </si>
  <si>
    <t>2010/2011</t>
  </si>
  <si>
    <t>Jakub Resl</t>
  </si>
  <si>
    <t>Ondra Resl</t>
  </si>
  <si>
    <t>Láďa</t>
  </si>
  <si>
    <t>Marek Weber</t>
  </si>
  <si>
    <t>Honzík Sabo</t>
  </si>
  <si>
    <t>Jan Sabo</t>
  </si>
  <si>
    <t>Petr</t>
  </si>
  <si>
    <t>Martin E</t>
  </si>
  <si>
    <t>Martin od Aleše</t>
  </si>
  <si>
    <t>Marek</t>
  </si>
  <si>
    <t>Honza</t>
  </si>
  <si>
    <t>Luboš Mrva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</si>
  <si>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</si>
  <si>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</si>
  <si>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</si>
  <si>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</si>
  <si>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</si>
  <si>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</si>
  <si>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</si>
  <si>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</si>
  <si>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</si>
  <si>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</si>
  <si>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</si>
  <si>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</si>
  <si>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Pepa Hlaváček</t>
  </si>
  <si>
    <t>Zdeněk</t>
  </si>
  <si>
    <t>Míša Košutová</t>
  </si>
  <si>
    <t>Miloň</t>
  </si>
  <si>
    <t>Marek Košut</t>
  </si>
  <si>
    <t>Zdeněk od Heřmana</t>
  </si>
  <si>
    <t>Ota</t>
  </si>
  <si>
    <t>80.</t>
  </si>
  <si>
    <t>81.</t>
  </si>
  <si>
    <t>82.</t>
  </si>
  <si>
    <t>83.</t>
  </si>
  <si>
    <t>84.</t>
  </si>
  <si>
    <t>85.</t>
  </si>
  <si>
    <t>86.</t>
  </si>
  <si>
    <t>87.</t>
  </si>
  <si>
    <t>2011/2012</t>
  </si>
  <si>
    <t>Martin Sláma</t>
  </si>
  <si>
    <t>Nikola Zárubová</t>
  </si>
  <si>
    <t>Radim Kotoulek</t>
  </si>
  <si>
    <t>Honza B. od Mlynáře</t>
  </si>
  <si>
    <t>Ondra Ipser</t>
  </si>
  <si>
    <t>Pavel Jezdinský</t>
  </si>
  <si>
    <t>David Vacek</t>
  </si>
  <si>
    <t>Tomáš od Táborského</t>
  </si>
  <si>
    <t>Miroslav Štolovský</t>
  </si>
  <si>
    <t>Josef Kurčík</t>
  </si>
  <si>
    <t>Helena Karpišová</t>
  </si>
  <si>
    <t>Michal karpiš</t>
  </si>
  <si>
    <t>Matěj Mikula</t>
  </si>
  <si>
    <t>Jan Mikula</t>
  </si>
  <si>
    <t>Pepa Morkes</t>
  </si>
  <si>
    <t>Martin Ročeň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</si>
  <si>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</si>
  <si>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</si>
  <si>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</si>
  <si>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</si>
  <si>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</si>
  <si>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</si>
  <si>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</si>
  <si>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</si>
  <si>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</si>
  <si>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</si>
  <si>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</si>
  <si>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Michal Karpiš</t>
  </si>
  <si>
    <t>99.</t>
  </si>
  <si>
    <t>100.</t>
  </si>
  <si>
    <t>101.</t>
  </si>
  <si>
    <t>Jirka Kareš</t>
  </si>
  <si>
    <t>sezón</t>
  </si>
  <si>
    <t>průměr na sezónu</t>
  </si>
  <si>
    <t>CELKEM</t>
  </si>
  <si>
    <t>Průměr na sezónu</t>
  </si>
  <si>
    <t>2012/2013</t>
  </si>
  <si>
    <t>Olda Mašek</t>
  </si>
  <si>
    <t>Christine Mc Connell</t>
  </si>
  <si>
    <t>Nutná kontrola součtů</t>
  </si>
  <si>
    <t>102.</t>
  </si>
  <si>
    <t>103.</t>
  </si>
  <si>
    <t>104.</t>
  </si>
  <si>
    <t>Petr Hrubeš</t>
  </si>
  <si>
    <t>Nejlepší osobní výkon hráče</t>
  </si>
  <si>
    <t>jméno</t>
  </si>
  <si>
    <t>počet</t>
  </si>
  <si>
    <t>další</t>
  </si>
  <si>
    <t>Rekord</t>
  </si>
  <si>
    <t>Žena s největším počtem  gólů v sezóně</t>
  </si>
  <si>
    <t>Nejvíce vstřelených gólů v sezóně</t>
  </si>
  <si>
    <t>Nejméně vstřelených gólů v sezóně</t>
  </si>
  <si>
    <t>Jan Fárka, Ivo Panchártek</t>
  </si>
  <si>
    <t>Hráč, který nejčastěji vstřelil více jak 200 gólů v sezóně</t>
  </si>
  <si>
    <t>Sezóna, kdy nejvíce střelců vstřelilo více jak 200 gólů</t>
  </si>
  <si>
    <t>Sezóna, kdy nejvíce střelců vstřelilo více jak 100 gólů</t>
  </si>
  <si>
    <t>Nejvyšší průměr vstřelených gólů na sezónu</t>
  </si>
  <si>
    <t>Žena s nejvyšším průměrem gólů na sezónu</t>
  </si>
  <si>
    <t>Nejčastější vítěz soutěže střelců</t>
  </si>
  <si>
    <t>Nejčastější vítězka soutěže střelkyň</t>
  </si>
  <si>
    <t>R E K O R D Y</t>
  </si>
  <si>
    <t>Nejvíce bodů v sezóně</t>
  </si>
  <si>
    <t>Žena s největším počtem  bodů v sezóně</t>
  </si>
  <si>
    <t>Žena s největším počtem bodů</t>
  </si>
  <si>
    <t>Nejvíce získaných bodů v historii</t>
  </si>
  <si>
    <t>Nejvíce rozdaných bodů v sezóně</t>
  </si>
  <si>
    <t>Nejméně rozdaných bodů v sezóně</t>
  </si>
  <si>
    <t>Hráč, který nejčastěji získal více jak 200 bodů v sezóně</t>
  </si>
  <si>
    <t>2x</t>
  </si>
  <si>
    <t>8x</t>
  </si>
  <si>
    <t>4x</t>
  </si>
  <si>
    <t>3x</t>
  </si>
  <si>
    <t>Sezóna, kdy nejvíce hráčů získalo více jak 200 bodů</t>
  </si>
  <si>
    <t>Sezóna, kdy nejvíce hráčů získalo více jak 100 bodů</t>
  </si>
  <si>
    <t>Nejvyšší průměr získaných bodů na sezónu</t>
  </si>
  <si>
    <t>Žena s nejvyšším průměrem bodů na sezónu</t>
  </si>
  <si>
    <t>Nejčastější vítěz soutěže v bodování</t>
  </si>
  <si>
    <t>Nejčastější vítězka soutěže bodování mezi ženami</t>
  </si>
  <si>
    <t>Nejvíce hracích dnů za sebou bez prohry</t>
  </si>
  <si>
    <t>Nejvíce hracích dnů za sebou bez výhry</t>
  </si>
  <si>
    <t>Nejvíce vstřelených gólů v jednom dni</t>
  </si>
  <si>
    <t>Sledováno od sezóny 2012/2013</t>
  </si>
  <si>
    <t>Nejvíce dnů za sebou bez vstřeleného gólu</t>
  </si>
  <si>
    <t>Nejčastější střelec dne v jedné sezóně</t>
  </si>
  <si>
    <t>Nejčastější hráč dne v jedné sezóně</t>
  </si>
  <si>
    <t>16. ledna 2013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</si>
  <si>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13 000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</si>
  <si>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12 000 </t>
    </r>
    <r>
      <rPr>
        <sz val="10"/>
        <rFont val="Arial CE"/>
        <family val="0"/>
      </rPr>
      <t>vstřelil</t>
    </r>
  </si>
  <si>
    <t>Nejvíce bodů v jednom dni</t>
  </si>
  <si>
    <t>Počet hráčů, kdy v jednom dni vstřelili 10 a více gólů</t>
  </si>
  <si>
    <t>Hráč s největším počtem dnů, kdy v sezóně vstřelil více jak 10 gólů</t>
  </si>
  <si>
    <t>Den, kdy nejvíce hráčů nevyhrálo ani jeden zápas</t>
  </si>
  <si>
    <t>Počet hráčů</t>
  </si>
  <si>
    <t>Počet střelců</t>
  </si>
  <si>
    <t>Sezóna s největším počtem střelců</t>
  </si>
  <si>
    <t>Sezóna s nejmenším počtem střelců</t>
  </si>
  <si>
    <t>Sezóna s největším počtem hráčů</t>
  </si>
  <si>
    <t>Nejvíce odehraných sezón</t>
  </si>
  <si>
    <t>Jiří Kareš</t>
  </si>
  <si>
    <t>9. května 2012</t>
  </si>
  <si>
    <t>Nejvíce bodů</t>
  </si>
  <si>
    <t>Nejlepší bodový průměr</t>
  </si>
  <si>
    <t>Hráč dne</t>
  </si>
  <si>
    <t>Průměr</t>
  </si>
  <si>
    <t>Počet</t>
  </si>
  <si>
    <t>Nejvíce gólů</t>
  </si>
  <si>
    <t>Ženy</t>
  </si>
  <si>
    <t>Přehled vítězů bodování</t>
  </si>
  <si>
    <t>Přehled nejlepší střelců</t>
  </si>
  <si>
    <t>Střelec dne</t>
  </si>
  <si>
    <t>Všichni</t>
  </si>
  <si>
    <t>14x</t>
  </si>
  <si>
    <t>Nejčastější střelec dne - ženy v  jedné sezóně</t>
  </si>
  <si>
    <t>Střelec s největším počtem gólů v sezóně</t>
  </si>
  <si>
    <t>Nejlepší střelecký průměr v sezóně</t>
  </si>
  <si>
    <t>Ženský nejleší střelecky průměr v sezóně</t>
  </si>
  <si>
    <t>Nejvíce dnů bez vstřeleného gólu v sezóně</t>
  </si>
  <si>
    <t>Nejvyšší bodový průměr v jedné sezóně</t>
  </si>
  <si>
    <t>Žena s nejvyšším bodovým průměrem v sezóně</t>
  </si>
  <si>
    <t>Žena nejčastěji hráčem dne v jedné sezóně</t>
  </si>
  <si>
    <t>oprava</t>
  </si>
  <si>
    <t>Nejvíce vstřelených gólů v historii</t>
  </si>
  <si>
    <t>sezóna</t>
  </si>
  <si>
    <t>Zdeněk Jirsa</t>
  </si>
  <si>
    <t>11x</t>
  </si>
  <si>
    <t>Karel Fišr</t>
  </si>
  <si>
    <t>Sezóna s nejmenším počtem hráčů</t>
  </si>
  <si>
    <t>Míša Kušutová</t>
  </si>
  <si>
    <t>Počet hráčů, kteří vstřelili více jak 200 gólů v sezóně</t>
  </si>
  <si>
    <t>Počet hráčů, kteří dosáhli více jak 200 bodů v sezóně</t>
  </si>
  <si>
    <t>105.</t>
  </si>
  <si>
    <t>Libor Dvořák</t>
  </si>
  <si>
    <t>2011/2012, 2012/2013</t>
  </si>
  <si>
    <t>Nejlepší střelecké výkony v sézóně</t>
  </si>
  <si>
    <t>Pořadí</t>
  </si>
  <si>
    <t>Střelec</t>
  </si>
  <si>
    <t>Muži</t>
  </si>
  <si>
    <t>Nejlepší bodové výkony v sézóně</t>
  </si>
  <si>
    <t>Hráčka</t>
  </si>
  <si>
    <t>Více jak</t>
  </si>
  <si>
    <t>Jan Fárka, David Záruba</t>
  </si>
  <si>
    <t>2009/2010, 2012/2013</t>
  </si>
  <si>
    <t>hráči nad 200 bodů</t>
  </si>
  <si>
    <t>hráči nad 100 bodů</t>
  </si>
  <si>
    <t>nad 100 gólů v sezoně</t>
  </si>
  <si>
    <t>nad 200 gólů v sezoně</t>
  </si>
  <si>
    <t>Jan Fárka, Ivo Panchártek, Aleš Andrlík, Pavel, Mlynář, Pavel Nepovím,David Záruba, Martin Ročeň</t>
  </si>
  <si>
    <t>Žena s nejvěším počtem gólů v historii</t>
  </si>
  <si>
    <t>106.</t>
  </si>
  <si>
    <t>107.</t>
  </si>
  <si>
    <t>Monika Karbanová</t>
  </si>
  <si>
    <t>Miroslav Theodor</t>
  </si>
  <si>
    <t>16x</t>
  </si>
  <si>
    <t>108.</t>
  </si>
  <si>
    <t>Matyáš Panchártek</t>
  </si>
  <si>
    <t>Pavel Mlynář, Zbyněk Mlynář, David Záruba</t>
  </si>
  <si>
    <t>Nejmladší hráč</t>
  </si>
  <si>
    <t>Nejmladší střelec</t>
  </si>
  <si>
    <t>5. června 2013</t>
  </si>
  <si>
    <t>8 let 6 měsíců 26 dní</t>
  </si>
  <si>
    <t>2013/2014</t>
  </si>
  <si>
    <t>Nejlepší výkon historie či první v průměru za sezónu</t>
  </si>
  <si>
    <t>2. a 3. nejlepší výkon roku či třetí v průměru za sezónu</t>
  </si>
  <si>
    <t>Nejlepší výkon historie a nejlepší střelecký průměr na sezónu</t>
  </si>
  <si>
    <t>Nejlepší výkon roku druhý nejlepší průměr za sezónu</t>
  </si>
  <si>
    <t>2. a 3. nejlepší výkon roku a třetí nejlepší střelecký průměr za sezónu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</si>
  <si>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14 000 </t>
    </r>
    <r>
      <rPr>
        <sz val="10"/>
        <rFont val="Arial CE"/>
        <family val="0"/>
      </rPr>
      <t>vstřelil</t>
    </r>
  </si>
  <si>
    <t>Richard Macko</t>
  </si>
  <si>
    <t>Marek Netolický</t>
  </si>
  <si>
    <t>110.</t>
  </si>
  <si>
    <t>111.</t>
  </si>
  <si>
    <t>Tomáš Slavík</t>
  </si>
  <si>
    <t>109.</t>
  </si>
  <si>
    <t>16. října 2013</t>
  </si>
  <si>
    <t>Ugandské bodování</t>
  </si>
  <si>
    <t>Jirka Bednář</t>
  </si>
  <si>
    <t>Nejlepší výkon roku či druhý v průměru za sezónu</t>
  </si>
  <si>
    <t>112.</t>
  </si>
  <si>
    <t>Rosemary Anfield</t>
  </si>
  <si>
    <t>2009/2011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</si>
  <si>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15 000 </t>
    </r>
    <r>
      <rPr>
        <sz val="10"/>
        <rFont val="Arial CE"/>
        <family val="0"/>
      </rPr>
      <t>vstřelil</t>
    </r>
  </si>
  <si>
    <t>16. dubna 2014</t>
  </si>
  <si>
    <t>113.</t>
  </si>
  <si>
    <t>Patrik Záruba</t>
  </si>
  <si>
    <t>Panchártkovi</t>
  </si>
  <si>
    <t>Reslovi</t>
  </si>
  <si>
    <t>Komárovi</t>
  </si>
  <si>
    <t>Zárubovi</t>
  </si>
  <si>
    <t>Nepovímovi</t>
  </si>
  <si>
    <t>Rodina</t>
  </si>
  <si>
    <t>BODY</t>
  </si>
  <si>
    <t>Mlynářovi</t>
  </si>
  <si>
    <t>Ivo</t>
  </si>
  <si>
    <t>Matyáš</t>
  </si>
  <si>
    <t>Luděk</t>
  </si>
  <si>
    <t>Jakub</t>
  </si>
  <si>
    <t>Jana</t>
  </si>
  <si>
    <t>David</t>
  </si>
  <si>
    <t>Nikola</t>
  </si>
  <si>
    <t>Jarda</t>
  </si>
  <si>
    <t>Patrik</t>
  </si>
  <si>
    <t>Pavel sen.</t>
  </si>
  <si>
    <t>Pavel jun.</t>
  </si>
  <si>
    <t>Pavel</t>
  </si>
  <si>
    <t>Iveta</t>
  </si>
  <si>
    <t>Martin</t>
  </si>
  <si>
    <t>Zbyněk</t>
  </si>
  <si>
    <t>Mikulovi</t>
  </si>
  <si>
    <t>Jan</t>
  </si>
  <si>
    <t>Matěj</t>
  </si>
  <si>
    <t>Sabo</t>
  </si>
  <si>
    <t>Honzík</t>
  </si>
  <si>
    <t>Karpišovi</t>
  </si>
  <si>
    <t>Helena</t>
  </si>
  <si>
    <t>Košutovi</t>
  </si>
  <si>
    <t>Míša</t>
  </si>
  <si>
    <t>GÓLY</t>
  </si>
  <si>
    <t>Ondra</t>
  </si>
  <si>
    <t>aktivní</t>
  </si>
  <si>
    <t>POŘADÍ</t>
  </si>
  <si>
    <t>4 hráči</t>
  </si>
  <si>
    <t>2008/2009, 2013/2014</t>
  </si>
  <si>
    <t>Sabovi</t>
  </si>
  <si>
    <t>Komersovi</t>
  </si>
  <si>
    <t>2014/2015</t>
  </si>
  <si>
    <t>-</t>
  </si>
  <si>
    <t>114.</t>
  </si>
  <si>
    <t>115.</t>
  </si>
  <si>
    <t>Láďa Němeček</t>
  </si>
  <si>
    <t>Tomáš Kadaňka</t>
  </si>
  <si>
    <t>117.</t>
  </si>
  <si>
    <t>116.</t>
  </si>
  <si>
    <t>Václav Slouka</t>
  </si>
  <si>
    <t>Tomáš Zdichynec</t>
  </si>
  <si>
    <t>118.</t>
  </si>
  <si>
    <t>119.</t>
  </si>
  <si>
    <t>Lucka Ptáčníková</t>
  </si>
  <si>
    <t>Edita Teznerová</t>
  </si>
  <si>
    <t>Lucka Ptáčniková</t>
  </si>
  <si>
    <t>Nejlepší gólový průměr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</si>
  <si>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16 000 </t>
    </r>
    <r>
      <rPr>
        <sz val="10"/>
        <rFont val="Arial CE"/>
        <family val="0"/>
      </rPr>
      <t>vstřelil</t>
    </r>
  </si>
  <si>
    <t>nad 300 gólů v sezóně</t>
  </si>
  <si>
    <t>120.</t>
  </si>
  <si>
    <t>Pavel Šálek</t>
  </si>
  <si>
    <t>121.</t>
  </si>
  <si>
    <t>Milan Secký</t>
  </si>
  <si>
    <t>21. ledna 2015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</si>
  <si>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17 000 </t>
    </r>
    <r>
      <rPr>
        <sz val="10"/>
        <rFont val="Arial CE"/>
        <family val="0"/>
      </rPr>
      <t>vstřelil</t>
    </r>
  </si>
  <si>
    <t>3 hráči</t>
  </si>
  <si>
    <t>122.</t>
  </si>
  <si>
    <t>Martin Tušl</t>
  </si>
  <si>
    <t>21.5.2014, 25.2.2015, 29.4.2015</t>
  </si>
  <si>
    <t>Lucie Ptáčniková</t>
  </si>
  <si>
    <t>Jana Svobodová</t>
  </si>
  <si>
    <t>123.</t>
  </si>
  <si>
    <t>124.</t>
  </si>
  <si>
    <t>Hana Mašovská</t>
  </si>
  <si>
    <t>Peter Holeček</t>
  </si>
  <si>
    <t>Tomáš Kadaňka, Jan Fárka</t>
  </si>
  <si>
    <t>2015/016</t>
  </si>
  <si>
    <t>2015/2016</t>
  </si>
  <si>
    <t>5x</t>
  </si>
  <si>
    <t>125.</t>
  </si>
  <si>
    <t>126.</t>
  </si>
  <si>
    <t>Ondřej Frýda</t>
  </si>
  <si>
    <t>Kamil Jakoubek</t>
  </si>
  <si>
    <t>Nejstarší hráč</t>
  </si>
  <si>
    <t>Nejstarší střelec</t>
  </si>
  <si>
    <t>Vítek Zaoral</t>
  </si>
  <si>
    <t>Jitka Šídlová</t>
  </si>
  <si>
    <t>127-</t>
  </si>
  <si>
    <t>128.</t>
  </si>
  <si>
    <t>129.</t>
  </si>
  <si>
    <t>Sabina Slavíčková</t>
  </si>
  <si>
    <t>127.</t>
  </si>
  <si>
    <t>Nejvíce vstřelených gólů v jednom dni - ženy</t>
  </si>
  <si>
    <t>Sabina Slavíčková, Jana Zárubová</t>
  </si>
  <si>
    <t>David Záruba, Peter Holeček</t>
  </si>
  <si>
    <t>2016/2017</t>
  </si>
  <si>
    <t>Martin Provazník</t>
  </si>
  <si>
    <t>130.</t>
  </si>
  <si>
    <t>131.</t>
  </si>
  <si>
    <t>Žaneta Havlenová</t>
  </si>
  <si>
    <t>Žaneta</t>
  </si>
  <si>
    <t>Jakub Klec</t>
  </si>
  <si>
    <t xml:space="preserve">132. </t>
  </si>
  <si>
    <t>133.</t>
  </si>
  <si>
    <t>Makro</t>
  </si>
  <si>
    <t>CTRL + SHIFT + P</t>
  </si>
  <si>
    <t>CTRL + SHIFT + B</t>
  </si>
  <si>
    <t>134.</t>
  </si>
  <si>
    <t>135.</t>
  </si>
  <si>
    <t>Petr Škraňka</t>
  </si>
  <si>
    <t>Petr Toman</t>
  </si>
  <si>
    <t>132.</t>
  </si>
  <si>
    <t>Robert Hrdina</t>
  </si>
  <si>
    <t>Jitka Šídloví</t>
  </si>
  <si>
    <t>136.</t>
  </si>
  <si>
    <t>137.</t>
  </si>
  <si>
    <t>Ondřej Novák</t>
  </si>
  <si>
    <t>Vojtěch Pšikal</t>
  </si>
  <si>
    <t>138.</t>
  </si>
  <si>
    <t>Lukáš Vaněk</t>
  </si>
  <si>
    <t>139.</t>
  </si>
  <si>
    <t>Ondra Procházka</t>
  </si>
  <si>
    <t>140.</t>
  </si>
  <si>
    <t>Jaroslav Gregor</t>
  </si>
  <si>
    <t>Pavel Malý</t>
  </si>
  <si>
    <t>Radek Štaffa</t>
  </si>
  <si>
    <t>2017/2018</t>
  </si>
  <si>
    <t>Petr Mojžíš</t>
  </si>
  <si>
    <t>Jarda Štegner</t>
  </si>
  <si>
    <t>Lukáš Jakoubek</t>
  </si>
  <si>
    <t>František Šviha</t>
  </si>
  <si>
    <t>141.</t>
  </si>
  <si>
    <t>142.</t>
  </si>
  <si>
    <t>143.</t>
  </si>
  <si>
    <t>144.</t>
  </si>
  <si>
    <t>145.</t>
  </si>
  <si>
    <t>146.</t>
  </si>
  <si>
    <t>Michal Mojžíš</t>
  </si>
  <si>
    <t>Body za posledních 14 sezón</t>
  </si>
  <si>
    <t>Filip Komers</t>
  </si>
  <si>
    <t>Tomáš (Mojžíš)</t>
  </si>
  <si>
    <t>147.</t>
  </si>
  <si>
    <t>148.</t>
  </si>
  <si>
    <t>Filip</t>
  </si>
  <si>
    <t>2017/2019</t>
  </si>
  <si>
    <t>Tabulka střelců za posledních 14 sezón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</si>
  <si>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18 000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</si>
  <si>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19 000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</si>
  <si>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20 000 </t>
    </r>
    <r>
      <rPr>
        <sz val="10"/>
        <rFont val="Arial CE"/>
        <family val="0"/>
      </rPr>
      <t>vstřelil</t>
    </r>
  </si>
  <si>
    <t>asi nevíme</t>
  </si>
  <si>
    <t>14 sezón</t>
  </si>
  <si>
    <t>6 hráčů</t>
  </si>
  <si>
    <t>56 let 1 měsíc 6 dnů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</si>
</sst>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[$¥€-2]\ #\ ##,000_);[Red]\([$€-2]\ #\ ##,000\)"/>
    <numFmt numFmtId="176" formatCode="_-* #,##0.0\ _K_č_-;\-* #,##0.0\ _K_č_-;_-* &quot;-&quot;??\ _K_č_-;_-@_-"/>
    <numFmt numFmtId="177" formatCode="_-* #,##0\ _K_č_-;\-* #,##0\ _K_č_-;_-* &quot;-&quot;??\ _K_č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9"/>
      <name val="Arial CE"/>
      <family val="0"/>
    </font>
    <font>
      <b/>
      <strike/>
      <sz val="9"/>
      <name val="Arial CE"/>
      <family val="0"/>
    </font>
    <font>
      <b/>
      <sz val="20"/>
      <name val="Arial CE"/>
      <family val="0"/>
    </font>
    <font>
      <b/>
      <sz val="9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name val="Cambria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trike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trike/>
      <sz val="10"/>
      <color rgb="FFFF0000"/>
      <name val="Arial CE"/>
      <family val="0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7" fillId="10" borderId="23" xfId="0" applyFont="1" applyFill="1" applyBorder="1" applyAlignment="1">
      <alignment/>
    </xf>
    <xf numFmtId="0" fontId="7" fillId="10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31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31" xfId="0" applyFill="1" applyBorder="1" applyAlignment="1">
      <alignment/>
    </xf>
    <xf numFmtId="0" fontId="0" fillId="2" borderId="3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" borderId="31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4" fillId="8" borderId="36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31" xfId="0" applyFill="1" applyBorder="1" applyAlignment="1">
      <alignment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18" borderId="15" xfId="0" applyFont="1" applyFill="1" applyBorder="1" applyAlignment="1">
      <alignment horizontal="center"/>
    </xf>
    <xf numFmtId="0" fontId="3" fillId="18" borderId="40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29" xfId="0" applyFont="1" applyFill="1" applyBorder="1" applyAlignment="1">
      <alignment horizontal="center"/>
    </xf>
    <xf numFmtId="0" fontId="3" fillId="18" borderId="41" xfId="0" applyFont="1" applyFill="1" applyBorder="1" applyAlignment="1">
      <alignment/>
    </xf>
    <xf numFmtId="0" fontId="0" fillId="18" borderId="42" xfId="0" applyFill="1" applyBorder="1" applyAlignment="1">
      <alignment/>
    </xf>
    <xf numFmtId="0" fontId="3" fillId="13" borderId="15" xfId="0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8" fillId="38" borderId="44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10" borderId="46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6" borderId="47" xfId="0" applyFill="1" applyBorder="1" applyAlignment="1">
      <alignment/>
    </xf>
    <xf numFmtId="0" fontId="11" fillId="0" borderId="10" xfId="0" applyFont="1" applyBorder="1" applyAlignment="1">
      <alignment horizontal="center"/>
    </xf>
    <xf numFmtId="1" fontId="3" fillId="38" borderId="10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0" borderId="10" xfId="0" applyFill="1" applyBorder="1" applyAlignment="1">
      <alignment/>
    </xf>
    <xf numFmtId="0" fontId="18" fillId="6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4" fillId="16" borderId="11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48" xfId="0" applyFill="1" applyBorder="1" applyAlignment="1">
      <alignment/>
    </xf>
    <xf numFmtId="0" fontId="0" fillId="4" borderId="14" xfId="0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48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16" borderId="5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6" xfId="0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" fontId="3" fillId="41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9" borderId="41" xfId="0" applyFont="1" applyFill="1" applyBorder="1" applyAlignment="1">
      <alignment/>
    </xf>
    <xf numFmtId="0" fontId="4" fillId="9" borderId="42" xfId="0" applyFont="1" applyFill="1" applyBorder="1" applyAlignment="1">
      <alignment/>
    </xf>
    <xf numFmtId="0" fontId="0" fillId="0" borderId="27" xfId="0" applyBorder="1" applyAlignment="1">
      <alignment/>
    </xf>
    <xf numFmtId="0" fontId="3" fillId="42" borderId="35" xfId="0" applyFont="1" applyFill="1" applyBorder="1" applyAlignment="1">
      <alignment/>
    </xf>
    <xf numFmtId="0" fontId="0" fillId="42" borderId="27" xfId="0" applyFill="1" applyBorder="1" applyAlignment="1">
      <alignment/>
    </xf>
    <xf numFmtId="0" fontId="3" fillId="0" borderId="54" xfId="0" applyFont="1" applyBorder="1" applyAlignment="1">
      <alignment/>
    </xf>
    <xf numFmtId="0" fontId="0" fillId="0" borderId="54" xfId="0" applyBorder="1" applyAlignment="1">
      <alignment/>
    </xf>
    <xf numFmtId="0" fontId="3" fillId="42" borderId="35" xfId="0" applyFont="1" applyFill="1" applyBorder="1" applyAlignment="1">
      <alignment/>
    </xf>
    <xf numFmtId="0" fontId="3" fillId="42" borderId="2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" fontId="3" fillId="43" borderId="13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7" borderId="56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4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38" xfId="0" applyFill="1" applyBorder="1" applyAlignment="1">
      <alignment/>
    </xf>
    <xf numFmtId="0" fontId="3" fillId="38" borderId="1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18" fillId="38" borderId="51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7" fontId="4" fillId="36" borderId="13" xfId="34" applyNumberFormat="1" applyFont="1" applyFill="1" applyBorder="1" applyAlignment="1">
      <alignment horizontal="center"/>
    </xf>
    <xf numFmtId="177" fontId="3" fillId="4" borderId="10" xfId="34" applyNumberFormat="1" applyFont="1" applyFill="1" applyBorder="1" applyAlignment="1">
      <alignment horizontal="center"/>
    </xf>
    <xf numFmtId="177" fontId="3" fillId="44" borderId="10" xfId="34" applyNumberFormat="1" applyFont="1" applyFill="1" applyBorder="1" applyAlignment="1">
      <alignment horizontal="center"/>
    </xf>
    <xf numFmtId="177" fontId="3" fillId="41" borderId="10" xfId="34" applyNumberFormat="1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7" fontId="4" fillId="16" borderId="50" xfId="34" applyNumberFormat="1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0" fontId="3" fillId="42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48" xfId="0" applyFill="1" applyBorder="1" applyAlignment="1">
      <alignment horizontal="center"/>
    </xf>
    <xf numFmtId="0" fontId="0" fillId="7" borderId="48" xfId="0" applyFill="1" applyBorder="1" applyAlignment="1">
      <alignment/>
    </xf>
    <xf numFmtId="0" fontId="0" fillId="7" borderId="14" xfId="0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77" fontId="8" fillId="34" borderId="10" xfId="34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177" fontId="3" fillId="18" borderId="10" xfId="34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13" borderId="13" xfId="0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164" fontId="3" fillId="37" borderId="24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77" fontId="3" fillId="43" borderId="13" xfId="34" applyNumberFormat="1" applyFont="1" applyFill="1" applyBorder="1" applyAlignment="1">
      <alignment/>
    </xf>
    <xf numFmtId="177" fontId="3" fillId="34" borderId="13" xfId="34" applyNumberFormat="1" applyFont="1" applyFill="1" applyBorder="1" applyAlignment="1">
      <alignment/>
    </xf>
    <xf numFmtId="177" fontId="0" fillId="0" borderId="49" xfId="34" applyNumberFormat="1" applyFont="1" applyFill="1" applyBorder="1" applyAlignment="1">
      <alignment/>
    </xf>
    <xf numFmtId="177" fontId="0" fillId="40" borderId="10" xfId="34" applyNumberFormat="1" applyFont="1" applyFill="1" applyBorder="1" applyAlignment="1">
      <alignment/>
    </xf>
    <xf numFmtId="177" fontId="0" fillId="0" borderId="48" xfId="34" applyNumberFormat="1" applyFont="1" applyBorder="1" applyAlignment="1">
      <alignment/>
    </xf>
    <xf numFmtId="177" fontId="0" fillId="0" borderId="48" xfId="34" applyNumberFormat="1" applyFont="1" applyFill="1" applyBorder="1" applyAlignment="1">
      <alignment/>
    </xf>
    <xf numFmtId="177" fontId="0" fillId="40" borderId="48" xfId="34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64" fillId="0" borderId="42" xfId="0" applyFont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/>
    </xf>
    <xf numFmtId="0" fontId="4" fillId="41" borderId="50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22" fillId="34" borderId="51" xfId="0" applyFont="1" applyFill="1" applyBorder="1" applyAlignment="1">
      <alignment horizontal="center" wrapText="1"/>
    </xf>
    <xf numFmtId="0" fontId="22" fillId="34" borderId="44" xfId="0" applyFont="1" applyFill="1" applyBorder="1" applyAlignment="1">
      <alignment horizontal="center"/>
    </xf>
    <xf numFmtId="0" fontId="22" fillId="34" borderId="44" xfId="0" applyFont="1" applyFill="1" applyBorder="1" applyAlignment="1">
      <alignment horizontal="center" wrapText="1"/>
    </xf>
    <xf numFmtId="0" fontId="22" fillId="34" borderId="45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22" fillId="34" borderId="39" xfId="0" applyFont="1" applyFill="1" applyBorder="1" applyAlignment="1">
      <alignment/>
    </xf>
    <xf numFmtId="0" fontId="22" fillId="34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8" borderId="17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13" fillId="0" borderId="4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7" fontId="0" fillId="41" borderId="48" xfId="34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34" borderId="24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5" fillId="19" borderId="4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" borderId="49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7" fontId="3" fillId="38" borderId="13" xfId="3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6" fillId="7" borderId="10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5" fillId="34" borderId="24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7" borderId="41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17" borderId="50" xfId="0" applyFont="1" applyFill="1" applyBorder="1" applyAlignment="1">
      <alignment horizontal="center"/>
    </xf>
    <xf numFmtId="177" fontId="4" fillId="16" borderId="29" xfId="34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/>
    </xf>
    <xf numFmtId="0" fontId="3" fillId="44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41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47" borderId="44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62" xfId="0" applyBorder="1" applyAlignment="1">
      <alignment horizontal="center"/>
    </xf>
    <xf numFmtId="1" fontId="7" fillId="0" borderId="63" xfId="0" applyNumberFormat="1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 wrapText="1"/>
    </xf>
    <xf numFmtId="0" fontId="65" fillId="7" borderId="17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48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38" borderId="64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5" fillId="19" borderId="48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47" borderId="65" xfId="0" applyFont="1" applyFill="1" applyBorder="1" applyAlignment="1">
      <alignment horizont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25" fillId="2" borderId="68" xfId="0" applyFont="1" applyFill="1" applyBorder="1" applyAlignment="1">
      <alignment horizontal="center"/>
    </xf>
    <xf numFmtId="0" fontId="25" fillId="2" borderId="69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/>
    </xf>
    <xf numFmtId="0" fontId="25" fillId="34" borderId="69" xfId="0" applyFont="1" applyFill="1" applyBorder="1" applyAlignment="1">
      <alignment horizontal="center"/>
    </xf>
    <xf numFmtId="0" fontId="25" fillId="38" borderId="68" xfId="0" applyFont="1" applyFill="1" applyBorder="1" applyAlignment="1">
      <alignment horizontal="center"/>
    </xf>
    <xf numFmtId="0" fontId="25" fillId="38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34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0" fillId="0" borderId="7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ont>
        <b/>
        <i/>
        <color rgb="FFFF000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u val="single"/>
        <color rgb="FF0070C0"/>
      </font>
    </dxf>
    <dxf>
      <font>
        <b/>
        <i/>
        <color theme="3" tint="0.3999499976634979"/>
      </font>
    </dxf>
    <dxf>
      <font>
        <b/>
        <i/>
        <u val="single"/>
        <color rgb="FF0070C0"/>
      </font>
    </dxf>
    <dxf>
      <font>
        <b/>
        <i/>
        <u val="double"/>
        <color rgb="FF7030A0"/>
      </font>
    </dxf>
    <dxf>
      <font>
        <b/>
        <i/>
        <u val="single"/>
        <color rgb="FF7030A0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b/>
        <i/>
        <strike val="0"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/>
        <u val="single"/>
        <color rgb="FF7030A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color rgb="FF7030A0"/>
      </font>
      <border/>
    </dxf>
    <dxf>
      <font>
        <b/>
        <i/>
        <u val="single"/>
        <color rgb="FF0070C0"/>
      </font>
      <border/>
    </dxf>
    <dxf>
      <font>
        <b/>
        <i/>
        <color theme="3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="80" zoomScaleNormal="80" zoomScalePageLayoutView="0" workbookViewId="0" topLeftCell="A1">
      <selection activeCell="B4" sqref="B4:U151"/>
    </sheetView>
  </sheetViews>
  <sheetFormatPr defaultColWidth="9.00390625" defaultRowHeight="12.75"/>
  <cols>
    <col min="1" max="1" width="4.625" style="0" customWidth="1"/>
    <col min="2" max="2" width="19.125" style="0" customWidth="1"/>
    <col min="3" max="6" width="9.625" style="0" bestFit="1" customWidth="1"/>
    <col min="7" max="8" width="9.625" style="0" customWidth="1"/>
    <col min="9" max="9" width="9.625" style="0" bestFit="1" customWidth="1"/>
    <col min="10" max="16" width="9.625" style="0" customWidth="1"/>
    <col min="17" max="17" width="16.625" style="3" bestFit="1" customWidth="1"/>
    <col min="18" max="18" width="6.75390625" style="1" bestFit="1" customWidth="1"/>
    <col min="19" max="19" width="15.75390625" style="0" customWidth="1"/>
    <col min="20" max="20" width="4.375" style="0" customWidth="1"/>
    <col min="21" max="21" width="4.25390625" style="0" customWidth="1"/>
  </cols>
  <sheetData>
    <row r="1" spans="2:16" ht="37.5" thickBot="1">
      <c r="B1" s="19" t="s">
        <v>513</v>
      </c>
      <c r="L1" s="412" t="s">
        <v>479</v>
      </c>
      <c r="M1" s="492" t="s">
        <v>481</v>
      </c>
      <c r="N1" s="493"/>
      <c r="O1" s="494"/>
      <c r="P1" s="454"/>
    </row>
    <row r="2" spans="2:21" ht="26.25">
      <c r="B2" s="12" t="s">
        <v>52</v>
      </c>
      <c r="C2" s="489" t="s">
        <v>138</v>
      </c>
      <c r="D2" s="490"/>
      <c r="E2" s="490"/>
      <c r="F2" s="490"/>
      <c r="G2" s="490"/>
      <c r="H2" s="490"/>
      <c r="I2" s="490"/>
      <c r="J2" s="490"/>
      <c r="K2" s="490"/>
      <c r="L2" s="490"/>
      <c r="M2" s="491"/>
      <c r="N2" s="413"/>
      <c r="O2" s="413"/>
      <c r="P2" s="413"/>
      <c r="Q2" s="486" t="s">
        <v>140</v>
      </c>
      <c r="R2" s="487"/>
      <c r="S2" s="487"/>
      <c r="T2" s="488" t="s">
        <v>331</v>
      </c>
      <c r="U2" s="488"/>
    </row>
    <row r="3" spans="2:21" ht="16.5" thickBot="1">
      <c r="B3" s="5" t="s">
        <v>0</v>
      </c>
      <c r="C3" s="5" t="s">
        <v>45</v>
      </c>
      <c r="D3" s="5" t="s">
        <v>46</v>
      </c>
      <c r="E3" s="5" t="s">
        <v>47</v>
      </c>
      <c r="F3" s="41" t="s">
        <v>48</v>
      </c>
      <c r="G3" s="5" t="s">
        <v>49</v>
      </c>
      <c r="H3" s="5" t="s">
        <v>149</v>
      </c>
      <c r="I3" s="5" t="s">
        <v>151</v>
      </c>
      <c r="J3" s="5" t="s">
        <v>191</v>
      </c>
      <c r="K3" s="5" t="s">
        <v>228</v>
      </c>
      <c r="L3" s="5" t="s">
        <v>352</v>
      </c>
      <c r="M3" s="5" t="s">
        <v>416</v>
      </c>
      <c r="N3" s="5" t="s">
        <v>451</v>
      </c>
      <c r="O3" s="5" t="s">
        <v>470</v>
      </c>
      <c r="P3" s="388" t="s">
        <v>501</v>
      </c>
      <c r="Q3" s="13" t="s">
        <v>50</v>
      </c>
      <c r="R3" s="5" t="s">
        <v>146</v>
      </c>
      <c r="S3" s="172" t="s">
        <v>147</v>
      </c>
      <c r="T3" s="183">
        <v>200</v>
      </c>
      <c r="U3" s="183">
        <v>100</v>
      </c>
    </row>
    <row r="4" spans="1:23" s="7" customFormat="1" ht="16.5" thickBot="1">
      <c r="A4" s="15" t="s">
        <v>1</v>
      </c>
      <c r="B4" s="10" t="s">
        <v>21</v>
      </c>
      <c r="C4" s="17">
        <v>190</v>
      </c>
      <c r="D4" s="17">
        <v>130</v>
      </c>
      <c r="E4" s="39">
        <v>186</v>
      </c>
      <c r="F4" s="42">
        <v>193</v>
      </c>
      <c r="G4" s="40">
        <v>173</v>
      </c>
      <c r="H4" s="17">
        <v>146</v>
      </c>
      <c r="I4" s="9">
        <v>91</v>
      </c>
      <c r="J4" s="17">
        <v>133</v>
      </c>
      <c r="K4" s="43">
        <v>157</v>
      </c>
      <c r="L4" s="9">
        <v>151</v>
      </c>
      <c r="M4" s="17">
        <v>144</v>
      </c>
      <c r="N4" s="341">
        <v>126</v>
      </c>
      <c r="O4" s="9">
        <v>92</v>
      </c>
      <c r="P4" s="9">
        <v>3</v>
      </c>
      <c r="Q4" s="25">
        <f>SUM(C4:P4)</f>
        <v>1915</v>
      </c>
      <c r="R4" s="16">
        <f>COUNTIF(C4:P4,"&gt;0")</f>
        <v>14</v>
      </c>
      <c r="S4" s="360">
        <f>Q4/R4</f>
        <v>136.78571428571428</v>
      </c>
      <c r="T4" s="180">
        <f>COUNTIF(C4:O4,"&gt;=200")</f>
        <v>0</v>
      </c>
      <c r="U4" s="248">
        <f>COUNTIF(C4:O4,"&gt;=100")</f>
        <v>11</v>
      </c>
      <c r="V4" s="69"/>
      <c r="W4" s="7" t="s">
        <v>353</v>
      </c>
    </row>
    <row r="5" spans="1:23" s="7" customFormat="1" ht="16.5" thickBot="1">
      <c r="A5" s="15" t="s">
        <v>2</v>
      </c>
      <c r="B5" s="10" t="s">
        <v>24</v>
      </c>
      <c r="C5" s="9">
        <v>142</v>
      </c>
      <c r="D5" s="9">
        <v>84</v>
      </c>
      <c r="E5" s="43">
        <v>95</v>
      </c>
      <c r="F5" s="247">
        <v>178</v>
      </c>
      <c r="G5" s="45">
        <v>160</v>
      </c>
      <c r="H5" s="9">
        <v>134</v>
      </c>
      <c r="I5" s="9">
        <v>111</v>
      </c>
      <c r="J5" s="15">
        <v>120</v>
      </c>
      <c r="K5" s="43">
        <v>136</v>
      </c>
      <c r="L5" s="357">
        <v>178</v>
      </c>
      <c r="M5" s="43">
        <v>120</v>
      </c>
      <c r="N5" s="357">
        <v>118</v>
      </c>
      <c r="O5" s="43">
        <v>94</v>
      </c>
      <c r="P5" s="43">
        <v>29</v>
      </c>
      <c r="Q5" s="25">
        <f>SUM(C5:P5)</f>
        <v>1699</v>
      </c>
      <c r="R5" s="16">
        <f>COUNTIF(C5:P5,"&gt;0")</f>
        <v>14</v>
      </c>
      <c r="S5" s="239">
        <f>Q5/R5</f>
        <v>121.35714285714286</v>
      </c>
      <c r="T5" s="180">
        <f>COUNTIF(C5:O5,"&gt;=200")</f>
        <v>0</v>
      </c>
      <c r="U5" s="180">
        <f>COUNTIF(C5:O5,"&gt;=100")</f>
        <v>10</v>
      </c>
      <c r="V5" s="36"/>
      <c r="W5" s="7" t="s">
        <v>368</v>
      </c>
    </row>
    <row r="6" spans="1:23" s="7" customFormat="1" ht="16.5" thickBot="1">
      <c r="A6" s="15" t="s">
        <v>3</v>
      </c>
      <c r="B6" s="18" t="s">
        <v>23</v>
      </c>
      <c r="C6" s="9">
        <v>38</v>
      </c>
      <c r="D6" s="9">
        <v>94</v>
      </c>
      <c r="E6" s="9">
        <v>122</v>
      </c>
      <c r="F6" s="48">
        <v>218</v>
      </c>
      <c r="G6" s="358">
        <v>229</v>
      </c>
      <c r="H6" s="44">
        <v>41</v>
      </c>
      <c r="I6" s="17">
        <v>152</v>
      </c>
      <c r="J6" s="9">
        <v>90</v>
      </c>
      <c r="K6" s="43">
        <v>61</v>
      </c>
      <c r="L6" s="9">
        <v>29</v>
      </c>
      <c r="M6" s="9">
        <v>12</v>
      </c>
      <c r="N6" s="17">
        <v>150</v>
      </c>
      <c r="O6" s="444">
        <v>121</v>
      </c>
      <c r="P6" s="9">
        <v>26</v>
      </c>
      <c r="Q6" s="25">
        <f>SUM(C6:P6)</f>
        <v>1383</v>
      </c>
      <c r="R6" s="16">
        <f>COUNTIF(C6:P6,"&gt;0")</f>
        <v>14</v>
      </c>
      <c r="S6" s="181">
        <f>Q6/R6</f>
        <v>98.78571428571429</v>
      </c>
      <c r="T6" s="180">
        <f>COUNTIF(C6:O6,"&gt;=200")</f>
        <v>2</v>
      </c>
      <c r="U6" s="180">
        <f>COUNTIF(C6:O6,"&gt;=100")</f>
        <v>6</v>
      </c>
      <c r="V6" s="37"/>
      <c r="W6" s="7" t="s">
        <v>354</v>
      </c>
    </row>
    <row r="7" spans="1:23" s="7" customFormat="1" ht="16.5" thickBot="1">
      <c r="A7" s="131" t="s">
        <v>4</v>
      </c>
      <c r="B7" s="10" t="s">
        <v>26</v>
      </c>
      <c r="C7" s="9">
        <v>76</v>
      </c>
      <c r="D7" s="9">
        <v>45</v>
      </c>
      <c r="E7" s="49">
        <v>96</v>
      </c>
      <c r="F7" s="158">
        <v>75</v>
      </c>
      <c r="G7" s="47">
        <v>88</v>
      </c>
      <c r="H7" s="9">
        <v>87</v>
      </c>
      <c r="I7" s="9">
        <v>85</v>
      </c>
      <c r="J7" s="15">
        <v>115</v>
      </c>
      <c r="K7" s="43">
        <v>108</v>
      </c>
      <c r="L7" s="43">
        <v>126</v>
      </c>
      <c r="M7" s="43">
        <v>89</v>
      </c>
      <c r="N7" s="43">
        <v>111</v>
      </c>
      <c r="O7" s="43">
        <v>63</v>
      </c>
      <c r="P7" s="43">
        <v>15</v>
      </c>
      <c r="Q7" s="25">
        <f>SUM(C7:P7)</f>
        <v>1179</v>
      </c>
      <c r="R7" s="16">
        <f>COUNTIF(C7:P7,"&gt;0")</f>
        <v>14</v>
      </c>
      <c r="S7" s="181">
        <f>Q7/R7</f>
        <v>84.21428571428571</v>
      </c>
      <c r="T7" s="180">
        <f>COUNTIF(C7:O7,"&gt;=200")</f>
        <v>0</v>
      </c>
      <c r="U7" s="180">
        <f>COUNTIF(C7:O7,"&gt;=100")</f>
        <v>4</v>
      </c>
      <c r="V7" s="380">
        <v>100</v>
      </c>
      <c r="W7" s="7" t="s">
        <v>236</v>
      </c>
    </row>
    <row r="8" spans="1:22" s="7" customFormat="1" ht="16.5" thickBot="1">
      <c r="A8" s="15" t="s">
        <v>5</v>
      </c>
      <c r="B8" s="24" t="s">
        <v>40</v>
      </c>
      <c r="C8" s="9">
        <v>15</v>
      </c>
      <c r="D8" s="43">
        <v>20</v>
      </c>
      <c r="E8" s="158">
        <v>134</v>
      </c>
      <c r="F8" s="47">
        <v>131</v>
      </c>
      <c r="G8" s="9">
        <v>29</v>
      </c>
      <c r="H8" s="9">
        <v>120</v>
      </c>
      <c r="I8" s="15">
        <v>122</v>
      </c>
      <c r="J8" s="9">
        <v>97</v>
      </c>
      <c r="K8" s="357">
        <v>169</v>
      </c>
      <c r="L8" s="341">
        <v>175</v>
      </c>
      <c r="M8" s="9">
        <v>72</v>
      </c>
      <c r="N8" s="9">
        <v>82</v>
      </c>
      <c r="O8" s="9">
        <v>9</v>
      </c>
      <c r="P8" s="9"/>
      <c r="Q8" s="25">
        <f>SUM(C8:P8)</f>
        <v>1175</v>
      </c>
      <c r="R8" s="16">
        <f>COUNTIF(C8:P8,"&gt;0")</f>
        <v>13</v>
      </c>
      <c r="S8" s="181">
        <f>Q8/R8</f>
        <v>90.38461538461539</v>
      </c>
      <c r="T8" s="180">
        <f>COUNTIF(C8:O8,"&gt;=200")</f>
        <v>0</v>
      </c>
      <c r="U8" s="180">
        <f>COUNTIF(C8:O8,"&gt;=100")</f>
        <v>6</v>
      </c>
      <c r="V8" s="38"/>
    </row>
    <row r="9" spans="1:23" s="7" customFormat="1" ht="16.5" thickBot="1">
      <c r="A9" s="15" t="s">
        <v>6</v>
      </c>
      <c r="B9" s="10" t="s">
        <v>28</v>
      </c>
      <c r="C9" s="9">
        <v>80</v>
      </c>
      <c r="D9" s="43">
        <v>77</v>
      </c>
      <c r="E9" s="158">
        <v>9</v>
      </c>
      <c r="F9" s="44">
        <v>12</v>
      </c>
      <c r="G9" s="9">
        <v>52</v>
      </c>
      <c r="H9" s="9">
        <v>71</v>
      </c>
      <c r="I9" s="15">
        <v>139</v>
      </c>
      <c r="J9" s="50">
        <v>100</v>
      </c>
      <c r="K9" s="43">
        <v>81</v>
      </c>
      <c r="L9" s="9">
        <v>39</v>
      </c>
      <c r="M9" s="341">
        <v>123</v>
      </c>
      <c r="N9" s="9">
        <v>101</v>
      </c>
      <c r="O9" s="9">
        <v>74</v>
      </c>
      <c r="P9" s="9">
        <v>8</v>
      </c>
      <c r="Q9" s="25">
        <f>SUM(C9:P9)</f>
        <v>966</v>
      </c>
      <c r="R9" s="16">
        <f>COUNTIF(C9:P9,"&gt;0")</f>
        <v>14</v>
      </c>
      <c r="S9" s="181">
        <f>Q9/R9</f>
        <v>69</v>
      </c>
      <c r="T9" s="180">
        <f>COUNTIF(C9:O9,"&gt;=200")</f>
        <v>0</v>
      </c>
      <c r="U9" s="180">
        <f>COUNTIF(C9:O9,"&gt;=100")</f>
        <v>4</v>
      </c>
      <c r="W9" s="233"/>
    </row>
    <row r="10" spans="1:21" s="7" customFormat="1" ht="16.5" thickBot="1">
      <c r="A10" s="15" t="s">
        <v>7</v>
      </c>
      <c r="B10" s="10" t="s">
        <v>22</v>
      </c>
      <c r="C10" s="9">
        <v>133</v>
      </c>
      <c r="D10" s="9">
        <v>95</v>
      </c>
      <c r="E10" s="46">
        <v>116</v>
      </c>
      <c r="F10" s="9">
        <v>166</v>
      </c>
      <c r="G10" s="50">
        <v>116</v>
      </c>
      <c r="H10" s="15">
        <v>143</v>
      </c>
      <c r="I10" s="43">
        <v>51</v>
      </c>
      <c r="J10" s="158" t="s">
        <v>42</v>
      </c>
      <c r="K10" s="219" t="s">
        <v>42</v>
      </c>
      <c r="L10" s="9" t="s">
        <v>42</v>
      </c>
      <c r="M10" s="4" t="s">
        <v>42</v>
      </c>
      <c r="N10" s="4" t="s">
        <v>42</v>
      </c>
      <c r="O10" s="4" t="s">
        <v>417</v>
      </c>
      <c r="P10" s="4"/>
      <c r="Q10" s="25">
        <f>SUM(C10:P10)</f>
        <v>820</v>
      </c>
      <c r="R10" s="16">
        <f>COUNTIF(C10:P10,"&gt;0")</f>
        <v>7</v>
      </c>
      <c r="S10" s="181">
        <f>Q10/R10</f>
        <v>117.14285714285714</v>
      </c>
      <c r="T10" s="180">
        <f>COUNTIF(C10:O10,"&gt;=200")</f>
        <v>0</v>
      </c>
      <c r="U10" s="180">
        <f>COUNTIF(C10:O10,"&gt;=100")</f>
        <v>5</v>
      </c>
    </row>
    <row r="11" spans="1:21" s="7" customFormat="1" ht="16.5" thickBot="1">
      <c r="A11" s="15" t="s">
        <v>8</v>
      </c>
      <c r="B11" s="10" t="s">
        <v>29</v>
      </c>
      <c r="C11" s="50" t="s">
        <v>42</v>
      </c>
      <c r="D11" s="9" t="s">
        <v>42</v>
      </c>
      <c r="E11" s="17">
        <v>188</v>
      </c>
      <c r="F11" s="43">
        <v>146</v>
      </c>
      <c r="G11" s="158">
        <v>142</v>
      </c>
      <c r="H11" s="40">
        <v>139</v>
      </c>
      <c r="I11" s="9">
        <v>68</v>
      </c>
      <c r="J11" s="46">
        <v>53</v>
      </c>
      <c r="K11" s="43" t="s">
        <v>42</v>
      </c>
      <c r="L11" s="9" t="s">
        <v>42</v>
      </c>
      <c r="M11" s="9" t="s">
        <v>42</v>
      </c>
      <c r="N11" s="9" t="s">
        <v>42</v>
      </c>
      <c r="O11" s="9" t="s">
        <v>417</v>
      </c>
      <c r="P11" s="9"/>
      <c r="Q11" s="25">
        <f>SUM(C11:P11)</f>
        <v>736</v>
      </c>
      <c r="R11" s="16">
        <f>COUNTIF(C11:P11,"&gt;0")</f>
        <v>6</v>
      </c>
      <c r="S11" s="329">
        <f>Q11/R11</f>
        <v>122.66666666666667</v>
      </c>
      <c r="T11" s="180">
        <f>COUNTIF(C11:O11,"&gt;=200")</f>
        <v>0</v>
      </c>
      <c r="U11" s="180">
        <f>COUNTIF(C11:O11,"&gt;=100")</f>
        <v>4</v>
      </c>
    </row>
    <row r="12" spans="1:21" s="7" customFormat="1" ht="16.5" thickBot="1">
      <c r="A12" s="15" t="s">
        <v>9</v>
      </c>
      <c r="B12" s="51" t="s">
        <v>44</v>
      </c>
      <c r="C12" s="89" t="s">
        <v>42</v>
      </c>
      <c r="D12" s="54">
        <v>12</v>
      </c>
      <c r="E12" s="21" t="s">
        <v>42</v>
      </c>
      <c r="F12" s="21" t="s">
        <v>42</v>
      </c>
      <c r="G12" s="52">
        <v>7</v>
      </c>
      <c r="H12" s="21">
        <v>24</v>
      </c>
      <c r="I12" s="50">
        <v>101</v>
      </c>
      <c r="J12" s="21">
        <v>7</v>
      </c>
      <c r="K12" s="355">
        <v>204</v>
      </c>
      <c r="L12" s="359">
        <v>224</v>
      </c>
      <c r="M12" s="9">
        <v>28</v>
      </c>
      <c r="N12" s="9">
        <v>102</v>
      </c>
      <c r="O12" s="9" t="s">
        <v>417</v>
      </c>
      <c r="P12" s="9"/>
      <c r="Q12" s="25">
        <f>SUM(C12:P12)</f>
        <v>709</v>
      </c>
      <c r="R12" s="16">
        <f>COUNTIF(C12:P12,"&gt;0")</f>
        <v>9</v>
      </c>
      <c r="S12" s="175">
        <f>Q12/R12</f>
        <v>78.77777777777777</v>
      </c>
      <c r="T12" s="180">
        <f>COUNTIF(C12:O12,"&gt;=200")</f>
        <v>2</v>
      </c>
      <c r="U12" s="180">
        <f>COUNTIF(C12:O12,"&gt;=100")</f>
        <v>4</v>
      </c>
    </row>
    <row r="13" spans="1:21" s="7" customFormat="1" ht="16.5" thickBot="1">
      <c r="A13" s="84" t="s">
        <v>10</v>
      </c>
      <c r="B13" s="74" t="s">
        <v>30</v>
      </c>
      <c r="C13" s="335" t="s">
        <v>42</v>
      </c>
      <c r="D13" s="75" t="s">
        <v>42</v>
      </c>
      <c r="E13" s="75">
        <v>134</v>
      </c>
      <c r="F13" s="84">
        <v>178</v>
      </c>
      <c r="G13" s="84">
        <v>200</v>
      </c>
      <c r="H13" s="76">
        <v>133</v>
      </c>
      <c r="I13" s="332" t="s">
        <v>42</v>
      </c>
      <c r="J13" s="333" t="s">
        <v>42</v>
      </c>
      <c r="K13" s="76">
        <v>19</v>
      </c>
      <c r="L13" s="76" t="s">
        <v>42</v>
      </c>
      <c r="M13" s="76" t="s">
        <v>42</v>
      </c>
      <c r="N13" s="76" t="s">
        <v>42</v>
      </c>
      <c r="O13" s="76" t="s">
        <v>417</v>
      </c>
      <c r="P13" s="76"/>
      <c r="Q13" s="25">
        <f>SUM(C13:P13)</f>
        <v>664</v>
      </c>
      <c r="R13" s="16">
        <f>COUNTIF(C13:P13,"&gt;0")</f>
        <v>5</v>
      </c>
      <c r="S13" s="356">
        <f>Q13/R13</f>
        <v>132.8</v>
      </c>
      <c r="T13" s="409">
        <f>COUNTIF(C13:O13,"&gt;=200")</f>
        <v>1</v>
      </c>
      <c r="U13" s="409">
        <f>COUNTIF(C13:O13,"&gt;=100")</f>
        <v>4</v>
      </c>
    </row>
    <row r="14" spans="1:21" ht="17.25" thickBot="1" thickTop="1">
      <c r="A14" s="85" t="s">
        <v>11</v>
      </c>
      <c r="B14" s="346" t="s">
        <v>25</v>
      </c>
      <c r="C14" s="344">
        <v>143</v>
      </c>
      <c r="D14" s="47">
        <v>79</v>
      </c>
      <c r="E14" s="345">
        <v>119</v>
      </c>
      <c r="F14" s="46">
        <v>55</v>
      </c>
      <c r="G14" s="46">
        <v>96</v>
      </c>
      <c r="H14" s="46">
        <v>128</v>
      </c>
      <c r="I14" s="66" t="s">
        <v>42</v>
      </c>
      <c r="J14" s="66" t="s">
        <v>42</v>
      </c>
      <c r="K14" s="309" t="s">
        <v>42</v>
      </c>
      <c r="L14" s="309" t="s">
        <v>42</v>
      </c>
      <c r="M14" s="65">
        <v>1</v>
      </c>
      <c r="N14" s="65" t="s">
        <v>42</v>
      </c>
      <c r="O14" s="309" t="s">
        <v>417</v>
      </c>
      <c r="P14" s="309"/>
      <c r="Q14" s="25">
        <f>SUM(C14:P14)</f>
        <v>621</v>
      </c>
      <c r="R14" s="16">
        <f>COUNTIF(C14:P14,"&gt;0")</f>
        <v>7</v>
      </c>
      <c r="S14" s="350">
        <f>Q14/R14</f>
        <v>88.71428571428571</v>
      </c>
      <c r="T14" s="407">
        <f>COUNTIF(C14:O14,"&gt;=200")</f>
        <v>0</v>
      </c>
      <c r="U14" s="407">
        <f>COUNTIF(C14:O14,"&gt;=100")</f>
        <v>3</v>
      </c>
    </row>
    <row r="15" spans="1:21" ht="16.5" thickBot="1">
      <c r="A15" s="85" t="s">
        <v>12</v>
      </c>
      <c r="B15" s="226" t="s">
        <v>92</v>
      </c>
      <c r="C15" s="246">
        <v>172</v>
      </c>
      <c r="D15" s="39">
        <v>115</v>
      </c>
      <c r="E15" s="247">
        <v>144</v>
      </c>
      <c r="F15" s="44" t="s">
        <v>42</v>
      </c>
      <c r="G15" s="9" t="s">
        <v>42</v>
      </c>
      <c r="H15" s="2" t="s">
        <v>42</v>
      </c>
      <c r="I15" s="9" t="s">
        <v>42</v>
      </c>
      <c r="J15" s="9" t="s">
        <v>42</v>
      </c>
      <c r="K15" s="43" t="s">
        <v>42</v>
      </c>
      <c r="L15" s="9">
        <v>22</v>
      </c>
      <c r="M15" s="9" t="s">
        <v>42</v>
      </c>
      <c r="N15" s="9" t="s">
        <v>42</v>
      </c>
      <c r="O15" s="9" t="s">
        <v>417</v>
      </c>
      <c r="P15" s="9"/>
      <c r="Q15" s="25">
        <f>SUM(C15:P15)</f>
        <v>453</v>
      </c>
      <c r="R15" s="16">
        <f>COUNTIF(C15:P15,"&gt;0")</f>
        <v>4</v>
      </c>
      <c r="S15" s="175">
        <f>Q15/R15</f>
        <v>113.25</v>
      </c>
      <c r="T15" s="180">
        <f>COUNTIF(C15:O15,"&gt;=200")</f>
        <v>0</v>
      </c>
      <c r="U15" s="180">
        <f>COUNTIF(C15:O15,"&gt;=100")</f>
        <v>3</v>
      </c>
    </row>
    <row r="16" spans="1:21" ht="16.5" thickBot="1">
      <c r="A16" s="85" t="s">
        <v>13</v>
      </c>
      <c r="B16" s="202" t="s">
        <v>31</v>
      </c>
      <c r="C16" s="158">
        <v>74</v>
      </c>
      <c r="D16" s="44">
        <v>75</v>
      </c>
      <c r="E16" s="46">
        <v>35</v>
      </c>
      <c r="F16" s="9" t="s">
        <v>42</v>
      </c>
      <c r="G16" s="9">
        <v>3</v>
      </c>
      <c r="H16" s="9">
        <v>59</v>
      </c>
      <c r="I16" s="50">
        <v>44</v>
      </c>
      <c r="J16" s="9">
        <v>19</v>
      </c>
      <c r="K16" s="43" t="s">
        <v>42</v>
      </c>
      <c r="L16" s="9">
        <v>9</v>
      </c>
      <c r="M16" s="9">
        <v>8</v>
      </c>
      <c r="N16" s="9">
        <v>19</v>
      </c>
      <c r="O16" s="9">
        <v>86</v>
      </c>
      <c r="P16" s="9">
        <v>22</v>
      </c>
      <c r="Q16" s="25">
        <f>SUM(C16:P16)</f>
        <v>453</v>
      </c>
      <c r="R16" s="16">
        <f>COUNTIF(C16:P16,"&gt;0")</f>
        <v>12</v>
      </c>
      <c r="S16" s="181">
        <f>Q16/R16</f>
        <v>37.75</v>
      </c>
      <c r="T16" s="180">
        <f>COUNTIF(C16:O16,"&gt;=200")</f>
        <v>0</v>
      </c>
      <c r="U16" s="180">
        <f>COUNTIF(C16:O16,"&gt;=100")</f>
        <v>0</v>
      </c>
    </row>
    <row r="17" spans="1:21" ht="16.5" thickBot="1">
      <c r="A17" s="85" t="s">
        <v>14</v>
      </c>
      <c r="B17" s="8" t="s">
        <v>27</v>
      </c>
      <c r="C17" s="46" t="s">
        <v>42</v>
      </c>
      <c r="D17" s="9" t="s">
        <v>42</v>
      </c>
      <c r="E17" s="41">
        <v>140</v>
      </c>
      <c r="F17" s="9">
        <v>130</v>
      </c>
      <c r="G17" s="9">
        <v>80</v>
      </c>
      <c r="H17" s="43">
        <v>28</v>
      </c>
      <c r="I17" s="50">
        <v>3</v>
      </c>
      <c r="J17" s="44" t="s">
        <v>42</v>
      </c>
      <c r="K17" s="365" t="s">
        <v>42</v>
      </c>
      <c r="L17" s="9" t="s">
        <v>42</v>
      </c>
      <c r="M17" s="9" t="s">
        <v>42</v>
      </c>
      <c r="N17" s="9" t="s">
        <v>42</v>
      </c>
      <c r="O17" s="9" t="s">
        <v>417</v>
      </c>
      <c r="P17" s="9"/>
      <c r="Q17" s="25">
        <f>SUM(C17:P17)</f>
        <v>381</v>
      </c>
      <c r="R17" s="16">
        <f>COUNTIF(C17:P17,"&gt;0")</f>
        <v>5</v>
      </c>
      <c r="S17" s="181">
        <f>Q17/R17</f>
        <v>76.2</v>
      </c>
      <c r="T17" s="180">
        <f>COUNTIF(C17:O17,"&gt;=200")</f>
        <v>0</v>
      </c>
      <c r="U17" s="180">
        <f>COUNTIF(C17:O17,"&gt;=100")</f>
        <v>2</v>
      </c>
    </row>
    <row r="18" spans="1:21" ht="16.5" thickBot="1">
      <c r="A18" s="85" t="s">
        <v>15</v>
      </c>
      <c r="B18" s="229" t="s">
        <v>193</v>
      </c>
      <c r="C18" s="21" t="s">
        <v>42</v>
      </c>
      <c r="D18" s="53" t="s">
        <v>42</v>
      </c>
      <c r="E18" s="89" t="s">
        <v>42</v>
      </c>
      <c r="F18" s="54" t="s">
        <v>42</v>
      </c>
      <c r="G18" s="21" t="s">
        <v>42</v>
      </c>
      <c r="H18" s="21" t="s">
        <v>42</v>
      </c>
      <c r="I18" s="21" t="s">
        <v>42</v>
      </c>
      <c r="J18" s="21">
        <v>42</v>
      </c>
      <c r="K18" s="282">
        <v>106</v>
      </c>
      <c r="L18" s="9">
        <v>127</v>
      </c>
      <c r="M18" s="9">
        <v>26</v>
      </c>
      <c r="N18" s="9">
        <v>62</v>
      </c>
      <c r="O18" s="9" t="s">
        <v>417</v>
      </c>
      <c r="P18" s="9"/>
      <c r="Q18" s="25">
        <f>SUM(C18:P18)</f>
        <v>363</v>
      </c>
      <c r="R18" s="16">
        <f>COUNTIF(C18:P18,"&gt;0")</f>
        <v>5</v>
      </c>
      <c r="S18" s="174">
        <f>Q18/R18</f>
        <v>72.6</v>
      </c>
      <c r="T18" s="180">
        <f>COUNTIF(C18:O18,"&gt;=200")</f>
        <v>0</v>
      </c>
      <c r="U18" s="180">
        <f>COUNTIF(C18:O18,"&gt;=100")</f>
        <v>2</v>
      </c>
    </row>
    <row r="19" spans="1:21" ht="16.5" thickBot="1">
      <c r="A19" s="85" t="s">
        <v>16</v>
      </c>
      <c r="B19" s="8" t="s">
        <v>32</v>
      </c>
      <c r="C19" s="50">
        <v>39</v>
      </c>
      <c r="D19" s="43">
        <v>17</v>
      </c>
      <c r="E19" s="322">
        <v>44</v>
      </c>
      <c r="F19" s="44">
        <v>26</v>
      </c>
      <c r="G19" s="9">
        <v>31</v>
      </c>
      <c r="H19" s="9">
        <v>14</v>
      </c>
      <c r="I19" s="9">
        <v>5</v>
      </c>
      <c r="J19" s="9">
        <v>24</v>
      </c>
      <c r="K19" s="43">
        <v>14</v>
      </c>
      <c r="L19" s="9">
        <v>27</v>
      </c>
      <c r="M19" s="9">
        <v>29</v>
      </c>
      <c r="N19" s="9">
        <v>26</v>
      </c>
      <c r="O19" s="9">
        <v>15</v>
      </c>
      <c r="P19" s="9">
        <v>16</v>
      </c>
      <c r="Q19" s="25">
        <f>SUM(C19:P19)</f>
        <v>327</v>
      </c>
      <c r="R19" s="16">
        <f>COUNTIF(C19:P19,"&gt;0")</f>
        <v>14</v>
      </c>
      <c r="S19" s="181">
        <f>Q19/R19</f>
        <v>23.357142857142858</v>
      </c>
      <c r="T19" s="180">
        <f>COUNTIF(C19:O19,"&gt;=200")</f>
        <v>0</v>
      </c>
      <c r="U19" s="180">
        <f>COUNTIF(C19:O19,"&gt;=100")</f>
        <v>0</v>
      </c>
    </row>
    <row r="20" spans="1:23" ht="16.5" thickBot="1">
      <c r="A20" s="85" t="s">
        <v>17</v>
      </c>
      <c r="B20" s="202" t="s">
        <v>421</v>
      </c>
      <c r="C20" s="89" t="s">
        <v>42</v>
      </c>
      <c r="D20" s="54" t="s">
        <v>42</v>
      </c>
      <c r="E20" s="52" t="s">
        <v>42</v>
      </c>
      <c r="F20" s="26" t="s">
        <v>42</v>
      </c>
      <c r="G20" s="21" t="s">
        <v>42</v>
      </c>
      <c r="H20" s="21" t="s">
        <v>42</v>
      </c>
      <c r="I20" s="21" t="s">
        <v>42</v>
      </c>
      <c r="J20" s="4" t="s">
        <v>42</v>
      </c>
      <c r="K20" s="94" t="s">
        <v>42</v>
      </c>
      <c r="L20" s="4" t="s">
        <v>42</v>
      </c>
      <c r="M20" s="341">
        <v>132</v>
      </c>
      <c r="N20" s="149">
        <v>69</v>
      </c>
      <c r="O20" s="341">
        <v>99</v>
      </c>
      <c r="P20" s="9"/>
      <c r="Q20" s="25">
        <f>SUM(C20:P20)</f>
        <v>300</v>
      </c>
      <c r="R20" s="16">
        <f>COUNTIF(C20:P20,"&gt;0")</f>
        <v>3</v>
      </c>
      <c r="S20" s="94">
        <f>Q20/R20</f>
        <v>100</v>
      </c>
      <c r="T20" s="180">
        <f>COUNTIF(C20:O20,"&gt;=200")</f>
        <v>0</v>
      </c>
      <c r="U20" s="180">
        <f>COUNTIF(C20:O20,"&gt;=100")</f>
        <v>1</v>
      </c>
      <c r="W20" s="233"/>
    </row>
    <row r="21" spans="1:21" ht="16.5" thickBot="1">
      <c r="A21" s="85" t="s">
        <v>18</v>
      </c>
      <c r="B21" s="8" t="s">
        <v>207</v>
      </c>
      <c r="C21" s="52" t="s">
        <v>42</v>
      </c>
      <c r="D21" s="26" t="s">
        <v>42</v>
      </c>
      <c r="E21" s="53" t="s">
        <v>42</v>
      </c>
      <c r="F21" s="89" t="s">
        <v>42</v>
      </c>
      <c r="G21" s="54" t="s">
        <v>42</v>
      </c>
      <c r="H21" s="21" t="s">
        <v>42</v>
      </c>
      <c r="I21" s="21" t="s">
        <v>42</v>
      </c>
      <c r="J21" s="21" t="s">
        <v>42</v>
      </c>
      <c r="K21" s="220">
        <v>181</v>
      </c>
      <c r="L21" s="21">
        <v>44</v>
      </c>
      <c r="M21" s="21">
        <v>43</v>
      </c>
      <c r="N21" s="21" t="s">
        <v>42</v>
      </c>
      <c r="O21" s="21" t="s">
        <v>417</v>
      </c>
      <c r="P21" s="21"/>
      <c r="Q21" s="25">
        <f>SUM(C21:P21)</f>
        <v>268</v>
      </c>
      <c r="R21" s="16">
        <f>COUNTIF(C21:P21,"&gt;0")</f>
        <v>3</v>
      </c>
      <c r="S21" s="173">
        <f>Q21/R21</f>
        <v>89.33333333333333</v>
      </c>
      <c r="T21" s="180">
        <f>COUNTIF(C21:O21,"&gt;=200")</f>
        <v>0</v>
      </c>
      <c r="U21" s="180">
        <f>COUNTIF(C21:O21,"&gt;=100")</f>
        <v>1</v>
      </c>
    </row>
    <row r="22" spans="1:21" ht="16.5" thickBot="1">
      <c r="A22" s="85" t="s">
        <v>19</v>
      </c>
      <c r="B22" s="226" t="s">
        <v>108</v>
      </c>
      <c r="C22" s="418">
        <v>28</v>
      </c>
      <c r="D22" s="205">
        <v>91</v>
      </c>
      <c r="E22" s="56" t="s">
        <v>42</v>
      </c>
      <c r="F22" s="46" t="s">
        <v>42</v>
      </c>
      <c r="G22" s="9" t="s">
        <v>42</v>
      </c>
      <c r="H22" s="9">
        <v>5</v>
      </c>
      <c r="I22" s="9">
        <v>5</v>
      </c>
      <c r="J22" s="9" t="s">
        <v>42</v>
      </c>
      <c r="K22" s="43">
        <v>3</v>
      </c>
      <c r="L22" s="9" t="s">
        <v>42</v>
      </c>
      <c r="M22" s="9">
        <v>99</v>
      </c>
      <c r="N22" s="9">
        <v>1</v>
      </c>
      <c r="O22" s="9" t="s">
        <v>417</v>
      </c>
      <c r="P22" s="9"/>
      <c r="Q22" s="25">
        <f>SUM(C22:P22)</f>
        <v>232</v>
      </c>
      <c r="R22" s="16">
        <f>COUNTIF(C22:P22,"&gt;0")</f>
        <v>7</v>
      </c>
      <c r="S22" s="181">
        <f>Q22/R22</f>
        <v>33.142857142857146</v>
      </c>
      <c r="T22" s="180">
        <f>COUNTIF(C22:O22,"&gt;=200")</f>
        <v>0</v>
      </c>
      <c r="U22" s="180">
        <f>COUNTIF(C22:O22,"&gt;=100")</f>
        <v>0</v>
      </c>
    </row>
    <row r="23" spans="1:21" s="20" customFormat="1" ht="16.5" thickBot="1">
      <c r="A23" s="86" t="s">
        <v>20</v>
      </c>
      <c r="B23" s="446" t="s">
        <v>461</v>
      </c>
      <c r="C23" s="447" t="s">
        <v>42</v>
      </c>
      <c r="D23" s="449" t="s">
        <v>42</v>
      </c>
      <c r="E23" s="70" t="s">
        <v>42</v>
      </c>
      <c r="F23" s="70" t="s">
        <v>42</v>
      </c>
      <c r="G23" s="71" t="s">
        <v>42</v>
      </c>
      <c r="H23" s="71" t="s">
        <v>42</v>
      </c>
      <c r="I23" s="71" t="s">
        <v>42</v>
      </c>
      <c r="J23" s="71" t="s">
        <v>42</v>
      </c>
      <c r="K23" s="77" t="s">
        <v>42</v>
      </c>
      <c r="L23" s="77" t="s">
        <v>42</v>
      </c>
      <c r="M23" s="327" t="s">
        <v>42</v>
      </c>
      <c r="N23" s="76">
        <v>72</v>
      </c>
      <c r="O23" s="453">
        <v>106</v>
      </c>
      <c r="P23" s="443"/>
      <c r="Q23" s="25">
        <f>SUM(C23:P23)</f>
        <v>178</v>
      </c>
      <c r="R23" s="16">
        <f>COUNTIF(C23:P23,"&gt;0")</f>
        <v>2</v>
      </c>
      <c r="S23" s="177">
        <f>Q23/R23</f>
        <v>89</v>
      </c>
      <c r="T23" s="409">
        <f>COUNTIF(C23:O23,"&gt;=200")</f>
        <v>0</v>
      </c>
      <c r="U23" s="409">
        <f>COUNTIF(C23:O23,"&gt;=100")</f>
        <v>1</v>
      </c>
    </row>
    <row r="24" spans="1:21" s="20" customFormat="1" ht="17.25" thickBot="1" thickTop="1">
      <c r="A24" s="20" t="s">
        <v>43</v>
      </c>
      <c r="B24" s="225" t="s">
        <v>54</v>
      </c>
      <c r="C24" s="363" t="s">
        <v>42</v>
      </c>
      <c r="D24" s="349">
        <v>44</v>
      </c>
      <c r="E24" s="330">
        <v>91</v>
      </c>
      <c r="F24" s="55">
        <v>42</v>
      </c>
      <c r="G24" s="46" t="s">
        <v>42</v>
      </c>
      <c r="H24" s="237" t="s">
        <v>42</v>
      </c>
      <c r="I24" s="46" t="s">
        <v>42</v>
      </c>
      <c r="J24" s="46" t="s">
        <v>42</v>
      </c>
      <c r="K24" s="306" t="s">
        <v>42</v>
      </c>
      <c r="L24" s="9" t="s">
        <v>42</v>
      </c>
      <c r="M24" s="9" t="s">
        <v>42</v>
      </c>
      <c r="N24" s="9" t="s">
        <v>42</v>
      </c>
      <c r="O24" s="46" t="s">
        <v>417</v>
      </c>
      <c r="P24" s="46"/>
      <c r="Q24" s="25">
        <f>SUM(C24:P24)</f>
        <v>177</v>
      </c>
      <c r="R24" s="16">
        <f>COUNTIF(C24:P24,"&gt;0")</f>
        <v>3</v>
      </c>
      <c r="S24" s="350">
        <f>Q24/R24</f>
        <v>59</v>
      </c>
      <c r="T24" s="407">
        <f>COUNTIF(C24:O24,"&gt;=200")</f>
        <v>0</v>
      </c>
      <c r="U24" s="407">
        <f>COUNTIF(C24:O24,"&gt;=100")</f>
        <v>0</v>
      </c>
    </row>
    <row r="25" spans="1:21" s="20" customFormat="1" ht="16.5" thickBot="1">
      <c r="A25" s="20" t="s">
        <v>64</v>
      </c>
      <c r="B25" s="226" t="s">
        <v>317</v>
      </c>
      <c r="C25" s="448">
        <v>169</v>
      </c>
      <c r="D25" s="55">
        <v>3</v>
      </c>
      <c r="E25" s="149" t="s">
        <v>42</v>
      </c>
      <c r="F25" s="9" t="s">
        <v>42</v>
      </c>
      <c r="G25" s="43" t="s">
        <v>42</v>
      </c>
      <c r="H25" s="451" t="s">
        <v>42</v>
      </c>
      <c r="I25" s="44" t="s">
        <v>42</v>
      </c>
      <c r="J25" s="9" t="s">
        <v>42</v>
      </c>
      <c r="K25" s="49" t="s">
        <v>42</v>
      </c>
      <c r="L25" s="9" t="s">
        <v>42</v>
      </c>
      <c r="M25" s="9" t="s">
        <v>42</v>
      </c>
      <c r="N25" s="9" t="s">
        <v>42</v>
      </c>
      <c r="O25" s="9" t="s">
        <v>417</v>
      </c>
      <c r="P25" s="9"/>
      <c r="Q25" s="25">
        <f>SUM(C25:P25)</f>
        <v>172</v>
      </c>
      <c r="R25" s="16">
        <f>COUNTIF(C25:P25,"&gt;0")</f>
        <v>2</v>
      </c>
      <c r="S25" s="181">
        <f>Q25/R25</f>
        <v>86</v>
      </c>
      <c r="T25" s="180">
        <f>COUNTIF(C25:O25,"&gt;=200")</f>
        <v>0</v>
      </c>
      <c r="U25" s="180">
        <f>COUNTIF(C25:O25,"&gt;=100")</f>
        <v>1</v>
      </c>
    </row>
    <row r="26" spans="1:21" s="20" customFormat="1" ht="16.5" thickBot="1">
      <c r="A26" s="20" t="s">
        <v>65</v>
      </c>
      <c r="B26" s="226" t="s">
        <v>360</v>
      </c>
      <c r="C26" s="22" t="s">
        <v>42</v>
      </c>
      <c r="D26" s="22" t="s">
        <v>42</v>
      </c>
      <c r="E26" s="22" t="s">
        <v>42</v>
      </c>
      <c r="F26" s="21" t="s">
        <v>42</v>
      </c>
      <c r="G26" s="21" t="s">
        <v>42</v>
      </c>
      <c r="H26" s="52" t="s">
        <v>42</v>
      </c>
      <c r="I26" s="21" t="s">
        <v>42</v>
      </c>
      <c r="J26" s="53" t="s">
        <v>42</v>
      </c>
      <c r="K26" s="213" t="s">
        <v>42</v>
      </c>
      <c r="L26" s="21">
        <v>97</v>
      </c>
      <c r="M26" s="21">
        <v>45</v>
      </c>
      <c r="N26" s="21">
        <v>19</v>
      </c>
      <c r="O26" s="21">
        <v>5</v>
      </c>
      <c r="P26" s="21"/>
      <c r="Q26" s="25">
        <f>SUM(C26:P26)</f>
        <v>166</v>
      </c>
      <c r="R26" s="16">
        <f>COUNTIF(C26:P26,"&gt;0")</f>
        <v>4</v>
      </c>
      <c r="S26" s="177">
        <f>Q26/R26</f>
        <v>41.5</v>
      </c>
      <c r="T26" s="180">
        <f>COUNTIF(C26:O26,"&gt;=200")</f>
        <v>0</v>
      </c>
      <c r="U26" s="180">
        <f>COUNTIF(C26:O26,"&gt;=100")</f>
        <v>0</v>
      </c>
    </row>
    <row r="27" spans="1:21" s="20" customFormat="1" ht="15.75">
      <c r="A27" s="20" t="s">
        <v>66</v>
      </c>
      <c r="B27" s="8" t="s">
        <v>33</v>
      </c>
      <c r="C27" s="9" t="s">
        <v>42</v>
      </c>
      <c r="D27" s="9" t="s">
        <v>42</v>
      </c>
      <c r="E27" s="9" t="s">
        <v>42</v>
      </c>
      <c r="F27" s="9">
        <v>90</v>
      </c>
      <c r="G27" s="9">
        <v>62</v>
      </c>
      <c r="H27" s="9" t="s">
        <v>42</v>
      </c>
      <c r="I27" s="9" t="s">
        <v>42</v>
      </c>
      <c r="J27" s="9" t="s">
        <v>42</v>
      </c>
      <c r="K27" s="306" t="s">
        <v>42</v>
      </c>
      <c r="L27" s="9" t="s">
        <v>42</v>
      </c>
      <c r="M27" s="9" t="s">
        <v>42</v>
      </c>
      <c r="N27" s="2" t="s">
        <v>42</v>
      </c>
      <c r="O27" s="2" t="s">
        <v>417</v>
      </c>
      <c r="P27" s="2"/>
      <c r="Q27" s="25">
        <f>SUM(C27:P27)</f>
        <v>152</v>
      </c>
      <c r="R27" s="16">
        <f>COUNTIF(C27:P27,"&gt;0")</f>
        <v>2</v>
      </c>
      <c r="S27" s="181">
        <f>Q27/R27</f>
        <v>76</v>
      </c>
      <c r="T27" s="180">
        <f>COUNTIF(C27:O27,"&gt;=200")</f>
        <v>0</v>
      </c>
      <c r="U27" s="180">
        <f>COUNTIF(C27:O27,"&gt;=100")</f>
        <v>0</v>
      </c>
    </row>
    <row r="28" spans="1:21" s="20" customFormat="1" ht="16.5" thickBot="1">
      <c r="A28" s="20" t="s">
        <v>67</v>
      </c>
      <c r="B28" s="226" t="s">
        <v>235</v>
      </c>
      <c r="C28" s="22" t="s">
        <v>42</v>
      </c>
      <c r="D28" s="22" t="s">
        <v>42</v>
      </c>
      <c r="E28" s="22" t="s">
        <v>42</v>
      </c>
      <c r="F28" s="22" t="s">
        <v>42</v>
      </c>
      <c r="G28" s="22" t="s">
        <v>42</v>
      </c>
      <c r="H28" s="21" t="s">
        <v>42</v>
      </c>
      <c r="I28" s="21" t="s">
        <v>42</v>
      </c>
      <c r="J28" s="26" t="s">
        <v>42</v>
      </c>
      <c r="K28" s="53">
        <v>134</v>
      </c>
      <c r="L28" s="21">
        <v>7</v>
      </c>
      <c r="M28" s="21" t="s">
        <v>42</v>
      </c>
      <c r="N28" s="21" t="s">
        <v>42</v>
      </c>
      <c r="O28" s="21" t="s">
        <v>417</v>
      </c>
      <c r="P28" s="21"/>
      <c r="Q28" s="25">
        <f>SUM(C28:P28)</f>
        <v>141</v>
      </c>
      <c r="R28" s="16">
        <f>COUNTIF(C28:P28,"&gt;0")</f>
        <v>2</v>
      </c>
      <c r="S28" s="175">
        <f>Q28/R28</f>
        <v>70.5</v>
      </c>
      <c r="T28" s="180">
        <f>COUNTIF(C28:O28,"&gt;=200")</f>
        <v>0</v>
      </c>
      <c r="U28" s="180">
        <f>COUNTIF(C28:O28,"&gt;=100")</f>
        <v>1</v>
      </c>
    </row>
    <row r="29" spans="1:21" s="20" customFormat="1" ht="16.5" thickBot="1">
      <c r="A29" s="20" t="s">
        <v>68</v>
      </c>
      <c r="B29" s="8" t="s">
        <v>424</v>
      </c>
      <c r="C29" s="26" t="s">
        <v>42</v>
      </c>
      <c r="D29" s="21" t="s">
        <v>42</v>
      </c>
      <c r="E29" s="21" t="s">
        <v>42</v>
      </c>
      <c r="F29" s="21" t="s">
        <v>42</v>
      </c>
      <c r="G29" s="21" t="s">
        <v>42</v>
      </c>
      <c r="H29" s="21" t="s">
        <v>42</v>
      </c>
      <c r="I29" s="53" t="s">
        <v>42</v>
      </c>
      <c r="J29" s="4" t="s">
        <v>42</v>
      </c>
      <c r="K29" s="425" t="s">
        <v>42</v>
      </c>
      <c r="L29" s="4" t="s">
        <v>42</v>
      </c>
      <c r="M29" s="21">
        <v>45</v>
      </c>
      <c r="N29" s="9">
        <v>87</v>
      </c>
      <c r="O29" s="9" t="s">
        <v>417</v>
      </c>
      <c r="P29" s="9"/>
      <c r="Q29" s="25">
        <f>SUM(C29:P29)</f>
        <v>132</v>
      </c>
      <c r="R29" s="16">
        <f>COUNTIF(C29:P29,"&gt;0")</f>
        <v>2</v>
      </c>
      <c r="S29" s="94">
        <f>Q29/R29</f>
        <v>66</v>
      </c>
      <c r="T29" s="180">
        <f>COUNTIF(C29:O29,"&gt;=200")</f>
        <v>0</v>
      </c>
      <c r="U29" s="180">
        <f>COUNTIF(C29:O29,"&gt;=100")</f>
        <v>0</v>
      </c>
    </row>
    <row r="30" spans="1:21" s="20" customFormat="1" ht="16.5" thickBot="1">
      <c r="A30" s="20" t="s">
        <v>69</v>
      </c>
      <c r="B30" s="227" t="s">
        <v>145</v>
      </c>
      <c r="C30" s="205">
        <v>127</v>
      </c>
      <c r="D30" s="56" t="s">
        <v>42</v>
      </c>
      <c r="E30" s="149" t="s">
        <v>42</v>
      </c>
      <c r="F30" s="50" t="s">
        <v>42</v>
      </c>
      <c r="G30" s="9" t="s">
        <v>42</v>
      </c>
      <c r="H30" s="9" t="s">
        <v>42</v>
      </c>
      <c r="I30" s="9" t="s">
        <v>42</v>
      </c>
      <c r="J30" s="46" t="s">
        <v>42</v>
      </c>
      <c r="K30" s="43" t="s">
        <v>42</v>
      </c>
      <c r="L30" s="9" t="s">
        <v>42</v>
      </c>
      <c r="M30" s="9" t="s">
        <v>42</v>
      </c>
      <c r="N30" s="9" t="s">
        <v>42</v>
      </c>
      <c r="O30" s="9" t="s">
        <v>417</v>
      </c>
      <c r="P30" s="9"/>
      <c r="Q30" s="25">
        <f>SUM(C30:P30)</f>
        <v>127</v>
      </c>
      <c r="R30" s="16">
        <f>COUNTIF(C30:P30,"&gt;0")</f>
        <v>1</v>
      </c>
      <c r="S30" s="339">
        <f>Q30/R30</f>
        <v>127</v>
      </c>
      <c r="T30" s="180">
        <f>COUNTIF(C30:O30,"&gt;=200")</f>
        <v>0</v>
      </c>
      <c r="U30" s="180">
        <f>COUNTIF(C30:O30,"&gt;=100")</f>
        <v>1</v>
      </c>
    </row>
    <row r="31" spans="1:21" s="20" customFormat="1" ht="16.5" thickBot="1">
      <c r="A31" s="20" t="s">
        <v>70</v>
      </c>
      <c r="B31" s="226" t="s">
        <v>94</v>
      </c>
      <c r="C31" s="305">
        <v>39</v>
      </c>
      <c r="D31" s="22" t="s">
        <v>42</v>
      </c>
      <c r="E31" s="61">
        <v>9</v>
      </c>
      <c r="F31" s="89" t="s">
        <v>42</v>
      </c>
      <c r="G31" s="54" t="s">
        <v>42</v>
      </c>
      <c r="H31" s="21" t="s">
        <v>42</v>
      </c>
      <c r="I31" s="21" t="s">
        <v>42</v>
      </c>
      <c r="J31" s="21" t="s">
        <v>42</v>
      </c>
      <c r="K31" s="53" t="s">
        <v>42</v>
      </c>
      <c r="L31" s="21">
        <v>77</v>
      </c>
      <c r="M31" s="149" t="s">
        <v>42</v>
      </c>
      <c r="N31" s="9" t="s">
        <v>42</v>
      </c>
      <c r="O31" s="9" t="s">
        <v>417</v>
      </c>
      <c r="P31" s="9"/>
      <c r="Q31" s="25">
        <f>SUM(C31:P31)</f>
        <v>125</v>
      </c>
      <c r="R31" s="16">
        <f>COUNTIF(C31:P31,"&gt;0")</f>
        <v>3</v>
      </c>
      <c r="S31" s="175">
        <f>Q31/R31</f>
        <v>41.666666666666664</v>
      </c>
      <c r="T31" s="180">
        <f>COUNTIF(C31:O31,"&gt;=200")</f>
        <v>0</v>
      </c>
      <c r="U31" s="180">
        <f>COUNTIF(C31:O31,"&gt;=100")</f>
        <v>0</v>
      </c>
    </row>
    <row r="32" spans="1:21" s="20" customFormat="1" ht="16.5" thickBot="1">
      <c r="A32" s="20" t="s">
        <v>71</v>
      </c>
      <c r="B32" s="227" t="s">
        <v>363</v>
      </c>
      <c r="C32" s="88" t="s">
        <v>42</v>
      </c>
      <c r="D32" s="59" t="s">
        <v>42</v>
      </c>
      <c r="E32" s="22" t="s">
        <v>42</v>
      </c>
      <c r="F32" s="58" t="s">
        <v>42</v>
      </c>
      <c r="G32" s="22" t="s">
        <v>42</v>
      </c>
      <c r="H32" s="26" t="s">
        <v>42</v>
      </c>
      <c r="I32" s="21" t="s">
        <v>42</v>
      </c>
      <c r="J32" s="21" t="s">
        <v>42</v>
      </c>
      <c r="K32" s="53" t="s">
        <v>42</v>
      </c>
      <c r="L32" s="90">
        <v>67</v>
      </c>
      <c r="M32" s="21">
        <v>44</v>
      </c>
      <c r="N32" s="9" t="s">
        <v>42</v>
      </c>
      <c r="O32" s="9" t="s">
        <v>417</v>
      </c>
      <c r="P32" s="9"/>
      <c r="Q32" s="25">
        <f>SUM(C32:P32)</f>
        <v>111</v>
      </c>
      <c r="R32" s="16">
        <f>COUNTIF(C32:P32,"&gt;0")</f>
        <v>2</v>
      </c>
      <c r="S32" s="175">
        <f>Q32/R32</f>
        <v>55.5</v>
      </c>
      <c r="T32" s="180">
        <f>COUNTIF(C32:O32,"&gt;=200")</f>
        <v>0</v>
      </c>
      <c r="U32" s="180">
        <f>COUNTIF(C32:O32,"&gt;=100")</f>
        <v>0</v>
      </c>
    </row>
    <row r="33" spans="1:21" s="20" customFormat="1" ht="16.5" thickBot="1">
      <c r="A33" s="72" t="s">
        <v>72</v>
      </c>
      <c r="B33" s="228" t="s">
        <v>109</v>
      </c>
      <c r="C33" s="321" t="s">
        <v>42</v>
      </c>
      <c r="D33" s="414">
        <v>99</v>
      </c>
      <c r="E33" s="70" t="s">
        <v>42</v>
      </c>
      <c r="F33" s="71" t="s">
        <v>42</v>
      </c>
      <c r="G33" s="77" t="s">
        <v>42</v>
      </c>
      <c r="H33" s="91" t="s">
        <v>42</v>
      </c>
      <c r="I33" s="78" t="s">
        <v>42</v>
      </c>
      <c r="J33" s="71" t="s">
        <v>42</v>
      </c>
      <c r="K33" s="77" t="s">
        <v>42</v>
      </c>
      <c r="L33" s="71" t="s">
        <v>42</v>
      </c>
      <c r="M33" s="71" t="s">
        <v>42</v>
      </c>
      <c r="N33" s="75" t="s">
        <v>42</v>
      </c>
      <c r="O33" s="75" t="s">
        <v>417</v>
      </c>
      <c r="P33" s="75"/>
      <c r="Q33" s="25">
        <f>SUM(C33:P33)</f>
        <v>99</v>
      </c>
      <c r="R33" s="16">
        <f>COUNTIF(C33:P33,"&gt;0")</f>
        <v>1</v>
      </c>
      <c r="S33" s="177">
        <f>Q33/R33</f>
        <v>99</v>
      </c>
      <c r="T33" s="409">
        <f>COUNTIF(C33:O33,"&gt;=200")</f>
        <v>0</v>
      </c>
      <c r="U33" s="409">
        <f>COUNTIF(C33:O33,"&gt;=100")</f>
        <v>0</v>
      </c>
    </row>
    <row r="34" spans="1:21" s="20" customFormat="1" ht="17.25" thickBot="1" thickTop="1">
      <c r="A34" s="87" t="s">
        <v>73</v>
      </c>
      <c r="B34" s="79" t="s">
        <v>36</v>
      </c>
      <c r="C34" s="52" t="s">
        <v>42</v>
      </c>
      <c r="D34" s="52" t="s">
        <v>42</v>
      </c>
      <c r="E34" s="52" t="s">
        <v>42</v>
      </c>
      <c r="F34" s="52" t="s">
        <v>42</v>
      </c>
      <c r="G34" s="52">
        <v>3</v>
      </c>
      <c r="H34" s="415">
        <v>96</v>
      </c>
      <c r="I34" s="63" t="s">
        <v>42</v>
      </c>
      <c r="J34" s="92" t="s">
        <v>42</v>
      </c>
      <c r="K34" s="221" t="s">
        <v>42</v>
      </c>
      <c r="L34" s="52" t="s">
        <v>42</v>
      </c>
      <c r="M34" s="62" t="s">
        <v>42</v>
      </c>
      <c r="N34" s="46" t="s">
        <v>42</v>
      </c>
      <c r="O34" s="46" t="s">
        <v>417</v>
      </c>
      <c r="P34" s="46"/>
      <c r="Q34" s="25">
        <f>SUM(C34:P34)</f>
        <v>99</v>
      </c>
      <c r="R34" s="16">
        <f>COUNTIF(C34:P34,"&gt;0")</f>
        <v>2</v>
      </c>
      <c r="S34" s="176">
        <f>Q34/R34</f>
        <v>49.5</v>
      </c>
      <c r="T34" s="407">
        <f>COUNTIF(C34:O34,"&gt;=200")</f>
        <v>0</v>
      </c>
      <c r="U34" s="407">
        <f>COUNTIF(C34:O34,"&gt;=100")</f>
        <v>0</v>
      </c>
    </row>
    <row r="35" spans="1:21" s="20" customFormat="1" ht="16.5" thickBot="1">
      <c r="A35" s="87" t="s">
        <v>74</v>
      </c>
      <c r="B35" s="8" t="s">
        <v>205</v>
      </c>
      <c r="C35" s="21" t="s">
        <v>42</v>
      </c>
      <c r="D35" s="21" t="s">
        <v>42</v>
      </c>
      <c r="E35" s="21" t="s">
        <v>42</v>
      </c>
      <c r="F35" s="21" t="s">
        <v>42</v>
      </c>
      <c r="G35" s="21" t="s">
        <v>42</v>
      </c>
      <c r="H35" s="21" t="s">
        <v>42</v>
      </c>
      <c r="I35" s="53" t="s">
        <v>42</v>
      </c>
      <c r="J35" s="89" t="s">
        <v>42</v>
      </c>
      <c r="K35" s="401">
        <v>96</v>
      </c>
      <c r="L35" s="4" t="s">
        <v>42</v>
      </c>
      <c r="M35" s="4" t="s">
        <v>42</v>
      </c>
      <c r="N35" s="9" t="s">
        <v>42</v>
      </c>
      <c r="O35" s="9" t="s">
        <v>417</v>
      </c>
      <c r="P35" s="9"/>
      <c r="Q35" s="25">
        <f>SUM(C35:P35)</f>
        <v>96</v>
      </c>
      <c r="R35" s="16">
        <f>COUNTIF(C35:P35,"&gt;0")</f>
        <v>1</v>
      </c>
      <c r="S35" s="94">
        <f>Q35/R35</f>
        <v>96</v>
      </c>
      <c r="T35" s="180">
        <f>COUNTIF(C35:O35,"&gt;=200")</f>
        <v>0</v>
      </c>
      <c r="U35" s="180">
        <f>COUNTIF(C35:O35,"&gt;=100")</f>
        <v>0</v>
      </c>
    </row>
    <row r="36" spans="1:21" s="20" customFormat="1" ht="16.5" thickBot="1">
      <c r="A36" s="87" t="s">
        <v>75</v>
      </c>
      <c r="B36" s="226" t="s">
        <v>96</v>
      </c>
      <c r="C36" s="22">
        <v>79</v>
      </c>
      <c r="D36" s="22" t="s">
        <v>42</v>
      </c>
      <c r="E36" s="22">
        <v>7</v>
      </c>
      <c r="F36" s="21" t="s">
        <v>42</v>
      </c>
      <c r="G36" s="21" t="s">
        <v>42</v>
      </c>
      <c r="H36" s="21" t="s">
        <v>42</v>
      </c>
      <c r="I36" s="53" t="s">
        <v>42</v>
      </c>
      <c r="J36" s="89" t="s">
        <v>42</v>
      </c>
      <c r="K36" s="214" t="s">
        <v>42</v>
      </c>
      <c r="L36" s="21" t="s">
        <v>42</v>
      </c>
      <c r="M36" s="4" t="s">
        <v>42</v>
      </c>
      <c r="N36" s="9" t="s">
        <v>42</v>
      </c>
      <c r="O36" s="9" t="s">
        <v>417</v>
      </c>
      <c r="P36" s="9"/>
      <c r="Q36" s="25">
        <f>SUM(C36:P36)</f>
        <v>86</v>
      </c>
      <c r="R36" s="16">
        <f>COUNTIF(C36:P36,"&gt;0")</f>
        <v>2</v>
      </c>
      <c r="S36" s="175">
        <f>Q36/R36</f>
        <v>43</v>
      </c>
      <c r="T36" s="180">
        <f>COUNTIF(C36:O36,"&gt;=200")</f>
        <v>0</v>
      </c>
      <c r="U36" s="180">
        <f>COUNTIF(C36:O36,"&gt;=100")</f>
        <v>0</v>
      </c>
    </row>
    <row r="37" spans="1:21" s="20" customFormat="1" ht="16.5" thickBot="1">
      <c r="A37" s="87" t="s">
        <v>76</v>
      </c>
      <c r="B37" s="8" t="s">
        <v>34</v>
      </c>
      <c r="C37" s="21" t="s">
        <v>42</v>
      </c>
      <c r="D37" s="21" t="s">
        <v>42</v>
      </c>
      <c r="E37" s="21" t="s">
        <v>42</v>
      </c>
      <c r="F37" s="21">
        <v>21</v>
      </c>
      <c r="G37" s="21">
        <v>38</v>
      </c>
      <c r="H37" s="21">
        <v>26</v>
      </c>
      <c r="I37" s="21" t="s">
        <v>42</v>
      </c>
      <c r="J37" s="245" t="s">
        <v>42</v>
      </c>
      <c r="K37" s="213" t="s">
        <v>42</v>
      </c>
      <c r="L37" s="21" t="s">
        <v>42</v>
      </c>
      <c r="M37" s="4" t="s">
        <v>42</v>
      </c>
      <c r="N37" s="9" t="s">
        <v>42</v>
      </c>
      <c r="O37" s="9" t="s">
        <v>417</v>
      </c>
      <c r="P37" s="9"/>
      <c r="Q37" s="25">
        <f>SUM(C37:P37)</f>
        <v>85</v>
      </c>
      <c r="R37" s="16">
        <f>COUNTIF(C37:P37,"&gt;0")</f>
        <v>3</v>
      </c>
      <c r="S37" s="175">
        <f>Q37/R37</f>
        <v>28.333333333333332</v>
      </c>
      <c r="T37" s="180">
        <f>COUNTIF(C37:O37,"&gt;=200")</f>
        <v>0</v>
      </c>
      <c r="U37" s="180">
        <f>COUNTIF(C37:O37,"&gt;=100")</f>
        <v>0</v>
      </c>
    </row>
    <row r="38" spans="1:21" s="20" customFormat="1" ht="16.5" thickBot="1">
      <c r="A38" s="87" t="s">
        <v>77</v>
      </c>
      <c r="B38" s="226" t="s">
        <v>491</v>
      </c>
      <c r="C38" s="22" t="s">
        <v>42</v>
      </c>
      <c r="D38" s="22" t="s">
        <v>42</v>
      </c>
      <c r="E38" s="22" t="s">
        <v>42</v>
      </c>
      <c r="F38" s="22" t="s">
        <v>42</v>
      </c>
      <c r="G38" s="22" t="s">
        <v>42</v>
      </c>
      <c r="H38" s="21" t="s">
        <v>42</v>
      </c>
      <c r="I38" s="53" t="s">
        <v>42</v>
      </c>
      <c r="J38" s="89" t="s">
        <v>42</v>
      </c>
      <c r="K38" s="221" t="s">
        <v>42</v>
      </c>
      <c r="L38" s="21" t="s">
        <v>42</v>
      </c>
      <c r="M38" s="9" t="s">
        <v>42</v>
      </c>
      <c r="N38" s="9" t="s">
        <v>42</v>
      </c>
      <c r="O38" s="432">
        <v>64</v>
      </c>
      <c r="P38" s="5">
        <v>21</v>
      </c>
      <c r="Q38" s="25">
        <f>SUM(C38:P38)</f>
        <v>85</v>
      </c>
      <c r="R38" s="16">
        <f>COUNTIF(C38:P38,"&gt;0")</f>
        <v>2</v>
      </c>
      <c r="S38" s="175">
        <f>Q38/R38</f>
        <v>42.5</v>
      </c>
      <c r="T38" s="180">
        <f>COUNTIF(C38:O38,"&gt;=200")</f>
        <v>0</v>
      </c>
      <c r="U38" s="180">
        <f>COUNTIF(C38:O38,"&gt;=100")</f>
        <v>0</v>
      </c>
    </row>
    <row r="39" spans="1:21" s="20" customFormat="1" ht="16.5" thickBot="1">
      <c r="A39" s="87" t="s">
        <v>78</v>
      </c>
      <c r="B39" s="436" t="s">
        <v>346</v>
      </c>
      <c r="C39" s="22" t="s">
        <v>42</v>
      </c>
      <c r="D39" s="34" t="s">
        <v>42</v>
      </c>
      <c r="E39" s="22" t="s">
        <v>42</v>
      </c>
      <c r="F39" s="22" t="s">
        <v>42</v>
      </c>
      <c r="G39" s="22" t="s">
        <v>42</v>
      </c>
      <c r="H39" s="90" t="s">
        <v>42</v>
      </c>
      <c r="I39" s="53" t="s">
        <v>42</v>
      </c>
      <c r="J39" s="92" t="s">
        <v>42</v>
      </c>
      <c r="K39" s="215">
        <v>1</v>
      </c>
      <c r="L39" s="21">
        <v>15</v>
      </c>
      <c r="M39" s="4">
        <v>27</v>
      </c>
      <c r="N39" s="9">
        <v>14</v>
      </c>
      <c r="O39" s="9">
        <v>24</v>
      </c>
      <c r="P39" s="9">
        <v>3</v>
      </c>
      <c r="Q39" s="25">
        <f>SUM(C39:P39)</f>
        <v>84</v>
      </c>
      <c r="R39" s="16">
        <f>COUNTIF(C39:P39,"&gt;0")</f>
        <v>6</v>
      </c>
      <c r="S39" s="175">
        <f>Q39/R39</f>
        <v>14</v>
      </c>
      <c r="T39" s="180">
        <f>COUNTIF(C39:O39,"&gt;=200")</f>
        <v>0</v>
      </c>
      <c r="U39" s="180">
        <f>COUNTIF(C39:O39,"&gt;=100")</f>
        <v>0</v>
      </c>
    </row>
    <row r="40" spans="1:21" s="20" customFormat="1" ht="16.5" thickBot="1">
      <c r="A40" s="87" t="s">
        <v>79</v>
      </c>
      <c r="B40" s="226" t="s">
        <v>124</v>
      </c>
      <c r="C40" s="463">
        <v>81</v>
      </c>
      <c r="D40" s="88" t="s">
        <v>42</v>
      </c>
      <c r="E40" s="59" t="s">
        <v>42</v>
      </c>
      <c r="F40" s="26" t="s">
        <v>42</v>
      </c>
      <c r="G40" s="21" t="s">
        <v>42</v>
      </c>
      <c r="H40" s="21" t="s">
        <v>42</v>
      </c>
      <c r="I40" s="21" t="s">
        <v>42</v>
      </c>
      <c r="J40" s="52" t="s">
        <v>42</v>
      </c>
      <c r="K40" s="53" t="s">
        <v>42</v>
      </c>
      <c r="L40" s="21" t="s">
        <v>42</v>
      </c>
      <c r="M40" s="4" t="s">
        <v>42</v>
      </c>
      <c r="N40" s="9" t="s">
        <v>42</v>
      </c>
      <c r="O40" s="9" t="s">
        <v>417</v>
      </c>
      <c r="P40" s="9"/>
      <c r="Q40" s="25">
        <f>SUM(C40:P40)</f>
        <v>81</v>
      </c>
      <c r="R40" s="16">
        <f>COUNTIF(C40:P40,"&gt;0")</f>
        <v>1</v>
      </c>
      <c r="S40" s="175">
        <f>Q40/R40</f>
        <v>81</v>
      </c>
      <c r="T40" s="180">
        <f>COUNTIF(C40:O40,"&gt;=200")</f>
        <v>0</v>
      </c>
      <c r="U40" s="180">
        <f>COUNTIF(C40:O40,"&gt;=100")</f>
        <v>0</v>
      </c>
    </row>
    <row r="41" spans="1:21" s="20" customFormat="1" ht="16.5" thickBot="1">
      <c r="A41" s="87" t="s">
        <v>80</v>
      </c>
      <c r="B41" s="229" t="s">
        <v>474</v>
      </c>
      <c r="C41" s="34" t="s">
        <v>42</v>
      </c>
      <c r="D41" s="58" t="s">
        <v>42</v>
      </c>
      <c r="E41" s="61" t="s">
        <v>42</v>
      </c>
      <c r="F41" s="88" t="s">
        <v>42</v>
      </c>
      <c r="G41" s="59" t="s">
        <v>42</v>
      </c>
      <c r="H41" s="21" t="s">
        <v>42</v>
      </c>
      <c r="I41" s="21" t="s">
        <v>42</v>
      </c>
      <c r="J41" s="21" t="s">
        <v>42</v>
      </c>
      <c r="K41" s="53" t="s">
        <v>42</v>
      </c>
      <c r="L41" s="21" t="s">
        <v>42</v>
      </c>
      <c r="M41" s="9" t="s">
        <v>42</v>
      </c>
      <c r="N41" s="9" t="s">
        <v>42</v>
      </c>
      <c r="O41" s="432">
        <v>77</v>
      </c>
      <c r="P41" s="432"/>
      <c r="Q41" s="25">
        <f>SUM(C41:P41)</f>
        <v>77</v>
      </c>
      <c r="R41" s="16">
        <f>COUNTIF(C41:P41,"&gt;0")</f>
        <v>1</v>
      </c>
      <c r="S41" s="175">
        <f>Q41/R41</f>
        <v>77</v>
      </c>
      <c r="T41" s="180">
        <f>COUNTIF(C41:O41,"&gt;=200")</f>
        <v>0</v>
      </c>
      <c r="U41" s="180">
        <f>COUNTIF(C41:O41,"&gt;=100")</f>
        <v>0</v>
      </c>
    </row>
    <row r="42" spans="1:21" s="20" customFormat="1" ht="16.5" thickBot="1">
      <c r="A42" s="87" t="s">
        <v>81</v>
      </c>
      <c r="B42" s="458" t="s">
        <v>370</v>
      </c>
      <c r="C42" s="88" t="s">
        <v>42</v>
      </c>
      <c r="D42" s="59" t="s">
        <v>42</v>
      </c>
      <c r="E42" s="22" t="s">
        <v>42</v>
      </c>
      <c r="F42" s="58" t="s">
        <v>42</v>
      </c>
      <c r="G42" s="22" t="s">
        <v>42</v>
      </c>
      <c r="H42" s="21" t="s">
        <v>42</v>
      </c>
      <c r="I42" s="26" t="s">
        <v>42</v>
      </c>
      <c r="J42" s="21" t="s">
        <v>42</v>
      </c>
      <c r="K42" s="53" t="s">
        <v>42</v>
      </c>
      <c r="L42" s="90">
        <v>50</v>
      </c>
      <c r="M42" s="21">
        <v>24</v>
      </c>
      <c r="N42" s="9" t="s">
        <v>42</v>
      </c>
      <c r="O42" s="9" t="s">
        <v>417</v>
      </c>
      <c r="P42" s="9"/>
      <c r="Q42" s="25">
        <f>SUM(C42:P42)</f>
        <v>74</v>
      </c>
      <c r="R42" s="16">
        <f>COUNTIF(C42:P42,"&gt;0")</f>
        <v>2</v>
      </c>
      <c r="S42" s="175">
        <f>Q42/R42</f>
        <v>37</v>
      </c>
      <c r="T42" s="180">
        <f>COUNTIF(C42:O42,"&gt;=200")</f>
        <v>0</v>
      </c>
      <c r="U42" s="180">
        <f>COUNTIF(C42:O42,"&gt;=100")</f>
        <v>0</v>
      </c>
    </row>
    <row r="43" spans="1:21" s="20" customFormat="1" ht="16.5" thickBot="1">
      <c r="A43" s="86" t="s">
        <v>82</v>
      </c>
      <c r="B43" s="457" t="s">
        <v>230</v>
      </c>
      <c r="C43" s="321" t="s">
        <v>42</v>
      </c>
      <c r="D43" s="70" t="s">
        <v>42</v>
      </c>
      <c r="E43" s="70" t="s">
        <v>42</v>
      </c>
      <c r="F43" s="70" t="s">
        <v>42</v>
      </c>
      <c r="G43" s="70" t="s">
        <v>42</v>
      </c>
      <c r="H43" s="77" t="s">
        <v>42</v>
      </c>
      <c r="I43" s="91" t="s">
        <v>42</v>
      </c>
      <c r="J43" s="78" t="s">
        <v>42</v>
      </c>
      <c r="K43" s="77">
        <v>15</v>
      </c>
      <c r="L43" s="385">
        <v>54</v>
      </c>
      <c r="M43" s="327" t="s">
        <v>42</v>
      </c>
      <c r="N43" s="76" t="s">
        <v>42</v>
      </c>
      <c r="O43" s="76" t="s">
        <v>417</v>
      </c>
      <c r="P43" s="76"/>
      <c r="Q43" s="25">
        <f>SUM(C43:P43)</f>
        <v>69</v>
      </c>
      <c r="R43" s="16">
        <f>COUNTIF(C43:P43,"&gt;0")</f>
        <v>2</v>
      </c>
      <c r="S43" s="327">
        <f>Q43/R43</f>
        <v>34.5</v>
      </c>
      <c r="T43" s="409">
        <f>COUNTIF(C43:O43,"&gt;=200")</f>
        <v>0</v>
      </c>
      <c r="U43" s="409">
        <f>COUNTIF(C43:O43,"&gt;=100")</f>
        <v>0</v>
      </c>
    </row>
    <row r="44" spans="1:21" s="20" customFormat="1" ht="17.25" thickBot="1" thickTop="1">
      <c r="A44" s="20" t="s">
        <v>83</v>
      </c>
      <c r="B44" s="346" t="s">
        <v>53</v>
      </c>
      <c r="C44" s="426" t="s">
        <v>42</v>
      </c>
      <c r="D44" s="71" t="s">
        <v>42</v>
      </c>
      <c r="E44" s="71" t="s">
        <v>42</v>
      </c>
      <c r="F44" s="427">
        <v>66</v>
      </c>
      <c r="G44" s="71" t="s">
        <v>42</v>
      </c>
      <c r="H44" s="77" t="s">
        <v>42</v>
      </c>
      <c r="I44" s="91" t="s">
        <v>42</v>
      </c>
      <c r="J44" s="78" t="s">
        <v>42</v>
      </c>
      <c r="K44" s="77" t="s">
        <v>42</v>
      </c>
      <c r="L44" s="421" t="s">
        <v>42</v>
      </c>
      <c r="M44" s="327" t="s">
        <v>42</v>
      </c>
      <c r="N44" s="76" t="s">
        <v>42</v>
      </c>
      <c r="O44" s="76" t="s">
        <v>417</v>
      </c>
      <c r="P44" s="364"/>
      <c r="Q44" s="25">
        <f>SUM(C44:P44)</f>
        <v>66</v>
      </c>
      <c r="R44" s="16">
        <f>COUNTIF(C44:P44,"&gt;0")</f>
        <v>1</v>
      </c>
      <c r="S44" s="176">
        <f>Q44/R44</f>
        <v>66</v>
      </c>
      <c r="T44" s="407">
        <f>COUNTIF(C44:O44,"&gt;=200")</f>
        <v>0</v>
      </c>
      <c r="U44" s="407">
        <f>COUNTIF(C44:O44,"&gt;=100")</f>
        <v>0</v>
      </c>
    </row>
    <row r="45" spans="1:21" s="20" customFormat="1" ht="17.25" thickBot="1" thickTop="1">
      <c r="A45" s="20" t="s">
        <v>84</v>
      </c>
      <c r="B45" s="227" t="s">
        <v>100</v>
      </c>
      <c r="C45" s="417">
        <v>32</v>
      </c>
      <c r="D45" s="70">
        <v>22</v>
      </c>
      <c r="E45" s="70">
        <v>10</v>
      </c>
      <c r="F45" s="70">
        <v>0</v>
      </c>
      <c r="G45" s="71" t="s">
        <v>42</v>
      </c>
      <c r="H45" s="77" t="s">
        <v>42</v>
      </c>
      <c r="I45" s="91" t="s">
        <v>42</v>
      </c>
      <c r="J45" s="78" t="s">
        <v>42</v>
      </c>
      <c r="K45" s="77" t="s">
        <v>42</v>
      </c>
      <c r="L45" s="77" t="s">
        <v>42</v>
      </c>
      <c r="M45" s="327" t="s">
        <v>42</v>
      </c>
      <c r="N45" s="76" t="s">
        <v>42</v>
      </c>
      <c r="O45" s="76" t="s">
        <v>417</v>
      </c>
      <c r="P45" s="49"/>
      <c r="Q45" s="25">
        <f>SUM(C45:P45)</f>
        <v>64</v>
      </c>
      <c r="R45" s="16">
        <f>COUNTIF(C45:P45,"&gt;0")</f>
        <v>3</v>
      </c>
      <c r="S45" s="175">
        <f>Q45/R45</f>
        <v>21.333333333333332</v>
      </c>
      <c r="T45" s="180">
        <f>COUNTIF(C45:O45,"&gt;=200")</f>
        <v>0</v>
      </c>
      <c r="U45" s="180">
        <f>COUNTIF(C45:O45,"&gt;=100")</f>
        <v>0</v>
      </c>
    </row>
    <row r="46" spans="1:21" s="20" customFormat="1" ht="17.25" thickBot="1" thickTop="1">
      <c r="A46" s="20" t="s">
        <v>85</v>
      </c>
      <c r="B46" s="227" t="s">
        <v>176</v>
      </c>
      <c r="C46" s="321" t="s">
        <v>42</v>
      </c>
      <c r="D46" s="70" t="s">
        <v>42</v>
      </c>
      <c r="E46" s="70" t="s">
        <v>42</v>
      </c>
      <c r="F46" s="70" t="s">
        <v>42</v>
      </c>
      <c r="G46" s="70" t="s">
        <v>42</v>
      </c>
      <c r="H46" s="385">
        <v>64</v>
      </c>
      <c r="I46" s="91" t="s">
        <v>42</v>
      </c>
      <c r="J46" s="78" t="s">
        <v>42</v>
      </c>
      <c r="K46" s="77" t="s">
        <v>42</v>
      </c>
      <c r="L46" s="77" t="s">
        <v>42</v>
      </c>
      <c r="M46" s="327" t="s">
        <v>42</v>
      </c>
      <c r="N46" s="76" t="s">
        <v>42</v>
      </c>
      <c r="O46" s="76" t="s">
        <v>417</v>
      </c>
      <c r="P46" s="49"/>
      <c r="Q46" s="25">
        <f>SUM(C46:P46)</f>
        <v>64</v>
      </c>
      <c r="R46" s="16">
        <f>COUNTIF(C46:P46,"&gt;0")</f>
        <v>1</v>
      </c>
      <c r="S46" s="175">
        <f>Q46/R46</f>
        <v>64</v>
      </c>
      <c r="T46" s="180">
        <f>COUNTIF(C46:O46,"&gt;=200")</f>
        <v>0</v>
      </c>
      <c r="U46" s="180">
        <f>COUNTIF(C46:O46,"&gt;=100")</f>
        <v>0</v>
      </c>
    </row>
    <row r="47" spans="1:21" s="20" customFormat="1" ht="17.25" thickBot="1" thickTop="1">
      <c r="A47" s="20" t="s">
        <v>86</v>
      </c>
      <c r="B47" s="226" t="s">
        <v>194</v>
      </c>
      <c r="C47" s="58" t="s">
        <v>42</v>
      </c>
      <c r="D47" s="424" t="s">
        <v>42</v>
      </c>
      <c r="E47" s="88" t="s">
        <v>42</v>
      </c>
      <c r="F47" s="59" t="s">
        <v>42</v>
      </c>
      <c r="G47" s="22" t="s">
        <v>42</v>
      </c>
      <c r="H47" s="90" t="s">
        <v>42</v>
      </c>
      <c r="I47" s="21">
        <v>6</v>
      </c>
      <c r="J47" s="21">
        <v>56</v>
      </c>
      <c r="K47" s="53" t="s">
        <v>42</v>
      </c>
      <c r="L47" s="21" t="s">
        <v>42</v>
      </c>
      <c r="M47" s="4" t="s">
        <v>42</v>
      </c>
      <c r="N47" s="9" t="s">
        <v>42</v>
      </c>
      <c r="O47" s="9" t="s">
        <v>417</v>
      </c>
      <c r="P47" s="9"/>
      <c r="Q47" s="25">
        <f>SUM(C47:P47)</f>
        <v>62</v>
      </c>
      <c r="R47" s="16">
        <f>COUNTIF(C47:P47,"&gt;0")</f>
        <v>2</v>
      </c>
      <c r="S47" s="175">
        <f>Q47/R47</f>
        <v>31</v>
      </c>
      <c r="T47" s="180">
        <f>COUNTIF(C47:O47,"&gt;=200")</f>
        <v>0</v>
      </c>
      <c r="U47" s="180">
        <f>COUNTIF(C47:O47,"&gt;=100")</f>
        <v>0</v>
      </c>
    </row>
    <row r="48" spans="1:21" s="20" customFormat="1" ht="16.5" thickBot="1">
      <c r="A48" s="20" t="s">
        <v>87</v>
      </c>
      <c r="B48" s="436" t="s">
        <v>153</v>
      </c>
      <c r="C48" s="61" t="s">
        <v>42</v>
      </c>
      <c r="D48" s="88" t="s">
        <v>42</v>
      </c>
      <c r="E48" s="450" t="s">
        <v>42</v>
      </c>
      <c r="F48" s="22" t="s">
        <v>42</v>
      </c>
      <c r="G48" s="22" t="s">
        <v>42</v>
      </c>
      <c r="H48" s="90" t="s">
        <v>42</v>
      </c>
      <c r="I48" s="26">
        <v>37</v>
      </c>
      <c r="J48" s="21" t="s">
        <v>42</v>
      </c>
      <c r="K48" s="53">
        <v>23</v>
      </c>
      <c r="L48" s="21" t="s">
        <v>42</v>
      </c>
      <c r="M48" s="4" t="s">
        <v>42</v>
      </c>
      <c r="N48" s="9" t="s">
        <v>42</v>
      </c>
      <c r="O48" s="9" t="s">
        <v>417</v>
      </c>
      <c r="P48" s="9"/>
      <c r="Q48" s="25">
        <f>SUM(C48:P48)</f>
        <v>60</v>
      </c>
      <c r="R48" s="16">
        <f>COUNTIF(C48:P48,"&gt;0")</f>
        <v>2</v>
      </c>
      <c r="S48" s="175">
        <f>Q48/R48</f>
        <v>30</v>
      </c>
      <c r="T48" s="180">
        <f>COUNTIF(C48:O48,"&gt;=200")</f>
        <v>0</v>
      </c>
      <c r="U48" s="180">
        <f>COUNTIF(C48:O48,"&gt;=100")</f>
        <v>0</v>
      </c>
    </row>
    <row r="49" spans="1:21" s="20" customFormat="1" ht="16.5" thickBot="1">
      <c r="A49" s="20" t="s">
        <v>88</v>
      </c>
      <c r="B49" s="8" t="s">
        <v>197</v>
      </c>
      <c r="C49" s="21" t="s">
        <v>42</v>
      </c>
      <c r="D49" s="52" t="s">
        <v>42</v>
      </c>
      <c r="E49" s="21" t="s">
        <v>42</v>
      </c>
      <c r="F49" s="21" t="s">
        <v>42</v>
      </c>
      <c r="G49" s="21" t="s">
        <v>42</v>
      </c>
      <c r="H49" s="53" t="s">
        <v>42</v>
      </c>
      <c r="I49" s="89" t="s">
        <v>42</v>
      </c>
      <c r="J49" s="452">
        <v>40</v>
      </c>
      <c r="K49" s="94">
        <v>18</v>
      </c>
      <c r="L49" s="4" t="s">
        <v>42</v>
      </c>
      <c r="M49" s="4" t="s">
        <v>42</v>
      </c>
      <c r="N49" s="9" t="s">
        <v>42</v>
      </c>
      <c r="O49" s="9" t="s">
        <v>417</v>
      </c>
      <c r="P49" s="9"/>
      <c r="Q49" s="25">
        <f>SUM(C49:P49)</f>
        <v>58</v>
      </c>
      <c r="R49" s="16">
        <f>COUNTIF(C49:P49,"&gt;0")</f>
        <v>2</v>
      </c>
      <c r="S49" s="94">
        <f>Q49/R49</f>
        <v>29</v>
      </c>
      <c r="T49" s="180">
        <f>COUNTIF(C49:O49,"&gt;=200")</f>
        <v>0</v>
      </c>
      <c r="U49" s="180">
        <f>COUNTIF(C49:O49,"&gt;=100")</f>
        <v>0</v>
      </c>
    </row>
    <row r="50" spans="1:21" s="20" customFormat="1" ht="16.5" thickBot="1">
      <c r="A50" s="20" t="s">
        <v>89</v>
      </c>
      <c r="B50" s="226" t="s">
        <v>492</v>
      </c>
      <c r="C50" s="22" t="s">
        <v>42</v>
      </c>
      <c r="D50" s="22" t="s">
        <v>42</v>
      </c>
      <c r="E50" s="34" t="s">
        <v>42</v>
      </c>
      <c r="F50" s="22" t="s">
        <v>42</v>
      </c>
      <c r="G50" s="22" t="s">
        <v>42</v>
      </c>
      <c r="H50" s="21" t="s">
        <v>42</v>
      </c>
      <c r="I50" s="63" t="s">
        <v>42</v>
      </c>
      <c r="J50" s="89" t="s">
        <v>42</v>
      </c>
      <c r="K50" s="215" t="s">
        <v>42</v>
      </c>
      <c r="L50" s="21" t="s">
        <v>42</v>
      </c>
      <c r="M50" s="9" t="s">
        <v>42</v>
      </c>
      <c r="N50" s="9" t="s">
        <v>42</v>
      </c>
      <c r="O50" s="432">
        <v>35</v>
      </c>
      <c r="P50" s="5">
        <v>21</v>
      </c>
      <c r="Q50" s="25">
        <f>SUM(C50:P50)</f>
        <v>56</v>
      </c>
      <c r="R50" s="16">
        <f>COUNTIF(C50:P50,"&gt;0")</f>
        <v>2</v>
      </c>
      <c r="S50" s="175">
        <f>Q50/R50</f>
        <v>28</v>
      </c>
      <c r="T50" s="180">
        <f>COUNTIF(C50:O50,"&gt;=200")</f>
        <v>0</v>
      </c>
      <c r="U50" s="180">
        <f>COUNTIF(C50:O50,"&gt;=100")</f>
        <v>0</v>
      </c>
    </row>
    <row r="51" spans="1:21" s="20" customFormat="1" ht="16.5" thickBot="1">
      <c r="A51" s="20" t="s">
        <v>90</v>
      </c>
      <c r="B51" s="8" t="s">
        <v>37</v>
      </c>
      <c r="C51" s="21" t="s">
        <v>42</v>
      </c>
      <c r="D51" s="53" t="s">
        <v>42</v>
      </c>
      <c r="E51" s="89" t="s">
        <v>42</v>
      </c>
      <c r="F51" s="54" t="s">
        <v>42</v>
      </c>
      <c r="G51" s="21">
        <v>8</v>
      </c>
      <c r="H51" s="21" t="s">
        <v>42</v>
      </c>
      <c r="I51" s="21">
        <v>19</v>
      </c>
      <c r="J51" s="440">
        <v>27</v>
      </c>
      <c r="K51" s="53" t="s">
        <v>42</v>
      </c>
      <c r="L51" s="21" t="s">
        <v>42</v>
      </c>
      <c r="M51" s="4" t="s">
        <v>42</v>
      </c>
      <c r="N51" s="9" t="s">
        <v>42</v>
      </c>
      <c r="O51" s="9" t="s">
        <v>417</v>
      </c>
      <c r="P51" s="9"/>
      <c r="Q51" s="25">
        <f>SUM(C51:P51)</f>
        <v>54</v>
      </c>
      <c r="R51" s="16">
        <f>COUNTIF(C51:P51,"&gt;0")</f>
        <v>3</v>
      </c>
      <c r="S51" s="175">
        <f>Q51/R51</f>
        <v>18</v>
      </c>
      <c r="T51" s="180">
        <f>COUNTIF(C51:O51,"&gt;=200")</f>
        <v>0</v>
      </c>
      <c r="U51" s="180">
        <f>COUNTIF(C51:O51,"&gt;=100")</f>
        <v>0</v>
      </c>
    </row>
    <row r="52" spans="1:21" s="20" customFormat="1" ht="16.5" thickBot="1">
      <c r="A52" s="20" t="s">
        <v>91</v>
      </c>
      <c r="B52" s="226" t="s">
        <v>192</v>
      </c>
      <c r="C52" s="22" t="s">
        <v>42</v>
      </c>
      <c r="D52" s="22" t="s">
        <v>42</v>
      </c>
      <c r="E52" s="58" t="s">
        <v>42</v>
      </c>
      <c r="F52" s="22" t="s">
        <v>42</v>
      </c>
      <c r="G52" s="22" t="s">
        <v>42</v>
      </c>
      <c r="H52" s="21" t="s">
        <v>42</v>
      </c>
      <c r="I52" s="53">
        <v>5</v>
      </c>
      <c r="J52" s="420">
        <v>47</v>
      </c>
      <c r="K52" s="214" t="s">
        <v>42</v>
      </c>
      <c r="L52" s="21" t="s">
        <v>42</v>
      </c>
      <c r="M52" s="4" t="s">
        <v>42</v>
      </c>
      <c r="N52" s="9" t="s">
        <v>42</v>
      </c>
      <c r="O52" s="9" t="s">
        <v>417</v>
      </c>
      <c r="P52" s="9"/>
      <c r="Q52" s="25">
        <f>SUM(C52:P52)</f>
        <v>52</v>
      </c>
      <c r="R52" s="16">
        <f>COUNTIF(C52:P52,"&gt;0")</f>
        <v>2</v>
      </c>
      <c r="S52" s="175">
        <f>Q52/R52</f>
        <v>26</v>
      </c>
      <c r="T52" s="180">
        <f>COUNTIF(C52:O52,"&gt;=200")</f>
        <v>0</v>
      </c>
      <c r="U52" s="180">
        <f>COUNTIF(C52:O52,"&gt;=100")</f>
        <v>0</v>
      </c>
    </row>
    <row r="53" spans="1:21" s="20" customFormat="1" ht="16.5" thickBot="1">
      <c r="A53" s="72" t="s">
        <v>111</v>
      </c>
      <c r="B53" s="80" t="s">
        <v>223</v>
      </c>
      <c r="C53" s="71" t="s">
        <v>42</v>
      </c>
      <c r="D53" s="71" t="s">
        <v>42</v>
      </c>
      <c r="E53" s="71" t="s">
        <v>42</v>
      </c>
      <c r="F53" s="71" t="s">
        <v>42</v>
      </c>
      <c r="G53" s="71" t="s">
        <v>42</v>
      </c>
      <c r="H53" s="71" t="s">
        <v>42</v>
      </c>
      <c r="I53" s="71" t="s">
        <v>42</v>
      </c>
      <c r="J53" s="523">
        <v>46</v>
      </c>
      <c r="K53" s="524">
        <v>5</v>
      </c>
      <c r="L53" s="327" t="s">
        <v>42</v>
      </c>
      <c r="M53" s="327" t="s">
        <v>42</v>
      </c>
      <c r="N53" s="75" t="s">
        <v>42</v>
      </c>
      <c r="O53" s="75" t="s">
        <v>417</v>
      </c>
      <c r="P53" s="75"/>
      <c r="Q53" s="25">
        <f>SUM(C53:P53)</f>
        <v>51</v>
      </c>
      <c r="R53" s="16">
        <f>COUNTIF(C53:P53,"&gt;0")</f>
        <v>2</v>
      </c>
      <c r="S53" s="327">
        <f>Q53/R53</f>
        <v>25.5</v>
      </c>
      <c r="T53" s="409">
        <f>COUNTIF(C53:O53,"&gt;=200")</f>
        <v>0</v>
      </c>
      <c r="U53" s="409">
        <f>COUNTIF(C53:O53,"&gt;=100")</f>
        <v>0</v>
      </c>
    </row>
    <row r="54" spans="1:21" s="20" customFormat="1" ht="17.25" thickBot="1" thickTop="1">
      <c r="A54" s="87" t="s">
        <v>112</v>
      </c>
      <c r="B54" s="79" t="s">
        <v>41</v>
      </c>
      <c r="C54" s="52">
        <v>4</v>
      </c>
      <c r="D54" s="415">
        <v>24</v>
      </c>
      <c r="E54" s="52" t="s">
        <v>42</v>
      </c>
      <c r="F54" s="52" t="s">
        <v>42</v>
      </c>
      <c r="G54" s="52">
        <v>21</v>
      </c>
      <c r="H54" s="52" t="s">
        <v>42</v>
      </c>
      <c r="I54" s="52" t="s">
        <v>42</v>
      </c>
      <c r="J54" s="63" t="s">
        <v>42</v>
      </c>
      <c r="K54" s="238" t="s">
        <v>42</v>
      </c>
      <c r="L54" s="21" t="s">
        <v>42</v>
      </c>
      <c r="M54" s="4" t="s">
        <v>42</v>
      </c>
      <c r="N54" s="46" t="s">
        <v>42</v>
      </c>
      <c r="O54" s="46" t="s">
        <v>417</v>
      </c>
      <c r="P54" s="46"/>
      <c r="Q54" s="25">
        <f>SUM(C54:P54)</f>
        <v>49</v>
      </c>
      <c r="R54" s="16">
        <f>COUNTIF(C54:P54,"&gt;0")</f>
        <v>3</v>
      </c>
      <c r="S54" s="176">
        <f>Q54/R54</f>
        <v>16.333333333333332</v>
      </c>
      <c r="T54" s="407">
        <f>COUNTIF(C54:O54,"&gt;=200")</f>
        <v>0</v>
      </c>
      <c r="U54" s="407">
        <f>COUNTIF(C54:O54,"&gt;=100")</f>
        <v>0</v>
      </c>
    </row>
    <row r="55" spans="1:21" s="20" customFormat="1" ht="16.5" thickBot="1">
      <c r="A55" s="87" t="s">
        <v>113</v>
      </c>
      <c r="B55" s="226" t="s">
        <v>55</v>
      </c>
      <c r="C55" s="22" t="s">
        <v>42</v>
      </c>
      <c r="D55" s="22" t="s">
        <v>42</v>
      </c>
      <c r="E55" s="22" t="s">
        <v>42</v>
      </c>
      <c r="F55" s="93">
        <v>48</v>
      </c>
      <c r="G55" s="21" t="s">
        <v>42</v>
      </c>
      <c r="H55" s="21" t="s">
        <v>42</v>
      </c>
      <c r="I55" s="21" t="s">
        <v>42</v>
      </c>
      <c r="J55" s="53" t="s">
        <v>42</v>
      </c>
      <c r="K55" s="238" t="s">
        <v>42</v>
      </c>
      <c r="L55" s="2" t="s">
        <v>42</v>
      </c>
      <c r="M55" s="4" t="s">
        <v>42</v>
      </c>
      <c r="N55" s="9" t="s">
        <v>42</v>
      </c>
      <c r="O55" s="9" t="s">
        <v>417</v>
      </c>
      <c r="P55" s="46"/>
      <c r="Q55" s="25">
        <f>SUM(C55:P55)</f>
        <v>48</v>
      </c>
      <c r="R55" s="16">
        <f>COUNTIF(C55:P55,"&gt;0")</f>
        <v>1</v>
      </c>
      <c r="S55" s="175">
        <f>Q55/R55</f>
        <v>48</v>
      </c>
      <c r="T55" s="180">
        <f>COUNTIF(C55:O55,"&gt;=200")</f>
        <v>0</v>
      </c>
      <c r="U55" s="180">
        <f>COUNTIF(C55:O55,"&gt;=100")</f>
        <v>0</v>
      </c>
    </row>
    <row r="56" spans="1:21" s="20" customFormat="1" ht="15.75">
      <c r="A56" s="87" t="s">
        <v>114</v>
      </c>
      <c r="B56" s="226" t="s">
        <v>126</v>
      </c>
      <c r="C56" s="22">
        <v>17</v>
      </c>
      <c r="D56" s="22" t="s">
        <v>42</v>
      </c>
      <c r="E56" s="22" t="s">
        <v>42</v>
      </c>
      <c r="F56" s="21" t="s">
        <v>42</v>
      </c>
      <c r="G56" s="21" t="s">
        <v>42</v>
      </c>
      <c r="H56" s="21" t="s">
        <v>42</v>
      </c>
      <c r="I56" s="21" t="s">
        <v>42</v>
      </c>
      <c r="J56" s="21" t="s">
        <v>42</v>
      </c>
      <c r="K56" s="63" t="s">
        <v>42</v>
      </c>
      <c r="L56" s="90">
        <v>29</v>
      </c>
      <c r="M56" s="4" t="s">
        <v>42</v>
      </c>
      <c r="N56" s="9" t="s">
        <v>42</v>
      </c>
      <c r="O56" s="9" t="s">
        <v>417</v>
      </c>
      <c r="P56" s="9"/>
      <c r="Q56" s="25">
        <f>SUM(C56:P56)</f>
        <v>46</v>
      </c>
      <c r="R56" s="16">
        <f>COUNTIF(C56:P56,"&gt;0")</f>
        <v>2</v>
      </c>
      <c r="S56" s="175">
        <f>Q56/R56</f>
        <v>23</v>
      </c>
      <c r="T56" s="180">
        <f>COUNTIF(C56:O56,"&gt;=200")</f>
        <v>0</v>
      </c>
      <c r="U56" s="180">
        <f>COUNTIF(C56:O56,"&gt;=100")</f>
        <v>0</v>
      </c>
    </row>
    <row r="57" spans="1:21" s="20" customFormat="1" ht="15.75">
      <c r="A57" s="87" t="s">
        <v>115</v>
      </c>
      <c r="B57" s="8" t="s">
        <v>206</v>
      </c>
      <c r="C57" s="21" t="s">
        <v>42</v>
      </c>
      <c r="D57" s="21" t="s">
        <v>42</v>
      </c>
      <c r="E57" s="21" t="s">
        <v>42</v>
      </c>
      <c r="F57" s="21" t="s">
        <v>42</v>
      </c>
      <c r="G57" s="21" t="s">
        <v>42</v>
      </c>
      <c r="H57" s="21" t="s">
        <v>42</v>
      </c>
      <c r="I57" s="21" t="s">
        <v>42</v>
      </c>
      <c r="J57" s="21" t="s">
        <v>42</v>
      </c>
      <c r="K57" s="464">
        <v>43</v>
      </c>
      <c r="L57" s="4" t="s">
        <v>42</v>
      </c>
      <c r="M57" s="4" t="s">
        <v>42</v>
      </c>
      <c r="N57" s="9" t="s">
        <v>42</v>
      </c>
      <c r="O57" s="9" t="s">
        <v>417</v>
      </c>
      <c r="P57" s="9"/>
      <c r="Q57" s="25">
        <f>SUM(C57:P57)</f>
        <v>43</v>
      </c>
      <c r="R57" s="16">
        <f>COUNTIF(C57:P57,"&gt;0")</f>
        <v>1</v>
      </c>
      <c r="S57" s="94">
        <f>Q57/R57</f>
        <v>43</v>
      </c>
      <c r="T57" s="180">
        <f>COUNTIF(C57:O57,"&gt;=200")</f>
        <v>0</v>
      </c>
      <c r="U57" s="180">
        <f>COUNTIF(C57:O57,"&gt;=100")</f>
        <v>0</v>
      </c>
    </row>
    <row r="58" spans="1:21" s="20" customFormat="1" ht="15.75">
      <c r="A58" s="87" t="s">
        <v>116</v>
      </c>
      <c r="B58" s="229" t="s">
        <v>428</v>
      </c>
      <c r="C58" s="22" t="s">
        <v>42</v>
      </c>
      <c r="D58" s="22" t="s">
        <v>42</v>
      </c>
      <c r="E58" s="22" t="s">
        <v>42</v>
      </c>
      <c r="F58" s="22" t="s">
        <v>42</v>
      </c>
      <c r="G58" s="22" t="s">
        <v>42</v>
      </c>
      <c r="H58" s="21" t="s">
        <v>42</v>
      </c>
      <c r="I58" s="21" t="s">
        <v>42</v>
      </c>
      <c r="J58" s="21" t="s">
        <v>42</v>
      </c>
      <c r="K58" s="53" t="s">
        <v>42</v>
      </c>
      <c r="L58" s="21" t="s">
        <v>42</v>
      </c>
      <c r="M58" s="21">
        <v>43</v>
      </c>
      <c r="N58" s="9" t="s">
        <v>42</v>
      </c>
      <c r="O58" s="9" t="s">
        <v>417</v>
      </c>
      <c r="P58" s="9"/>
      <c r="Q58" s="25">
        <f>SUM(C58:P58)</f>
        <v>43</v>
      </c>
      <c r="R58" s="16">
        <f>COUNTIF(C58:P58,"&gt;0")</f>
        <v>1</v>
      </c>
      <c r="S58" s="175">
        <f>Q58/R58</f>
        <v>43</v>
      </c>
      <c r="T58" s="180">
        <f>COUNTIF(C58:O58,"&gt;=200")</f>
        <v>0</v>
      </c>
      <c r="U58" s="180">
        <f>COUNTIF(C58:O58,"&gt;=100")</f>
        <v>0</v>
      </c>
    </row>
    <row r="59" spans="1:21" s="20" customFormat="1" ht="16.5" thickBot="1">
      <c r="A59" s="87" t="s">
        <v>117</v>
      </c>
      <c r="B59" s="226" t="s">
        <v>59</v>
      </c>
      <c r="C59" s="22" t="s">
        <v>42</v>
      </c>
      <c r="D59" s="22" t="s">
        <v>42</v>
      </c>
      <c r="E59" s="22">
        <v>22</v>
      </c>
      <c r="F59" s="22">
        <v>10</v>
      </c>
      <c r="G59" s="21" t="s">
        <v>42</v>
      </c>
      <c r="H59" s="21" t="s">
        <v>42</v>
      </c>
      <c r="I59" s="21" t="s">
        <v>42</v>
      </c>
      <c r="J59" s="53" t="s">
        <v>42</v>
      </c>
      <c r="K59" s="238" t="s">
        <v>42</v>
      </c>
      <c r="L59" s="21" t="s">
        <v>42</v>
      </c>
      <c r="M59" s="4" t="s">
        <v>42</v>
      </c>
      <c r="N59" s="9">
        <v>7</v>
      </c>
      <c r="O59" s="9" t="s">
        <v>417</v>
      </c>
      <c r="P59" s="9"/>
      <c r="Q59" s="25">
        <f>SUM(C59:P59)</f>
        <v>39</v>
      </c>
      <c r="R59" s="16">
        <f>COUNTIF(C59:P59,"&gt;0")</f>
        <v>3</v>
      </c>
      <c r="S59" s="175">
        <f>Q59/R59</f>
        <v>13</v>
      </c>
      <c r="T59" s="180">
        <f>COUNTIF(C59:O59,"&gt;=200")</f>
        <v>0</v>
      </c>
      <c r="U59" s="180">
        <f>COUNTIF(C59:O59,"&gt;=100")</f>
        <v>0</v>
      </c>
    </row>
    <row r="60" spans="1:21" s="20" customFormat="1" ht="15.75">
      <c r="A60" s="87" t="s">
        <v>118</v>
      </c>
      <c r="B60" s="226" t="s">
        <v>63</v>
      </c>
      <c r="C60" s="93">
        <v>23</v>
      </c>
      <c r="D60" s="22">
        <v>3</v>
      </c>
      <c r="E60" s="22" t="s">
        <v>42</v>
      </c>
      <c r="F60" s="22">
        <v>9</v>
      </c>
      <c r="G60" s="21" t="s">
        <v>42</v>
      </c>
      <c r="H60" s="21" t="s">
        <v>42</v>
      </c>
      <c r="I60" s="21" t="s">
        <v>42</v>
      </c>
      <c r="J60" s="21" t="s">
        <v>42</v>
      </c>
      <c r="K60" s="53" t="s">
        <v>42</v>
      </c>
      <c r="L60" s="21" t="s">
        <v>42</v>
      </c>
      <c r="M60" s="4" t="s">
        <v>42</v>
      </c>
      <c r="N60" s="9" t="s">
        <v>42</v>
      </c>
      <c r="O60" s="9" t="s">
        <v>417</v>
      </c>
      <c r="P60" s="9"/>
      <c r="Q60" s="25">
        <f>SUM(C60:P60)</f>
        <v>35</v>
      </c>
      <c r="R60" s="16">
        <f>COUNTIF(C60:P60,"&gt;0")</f>
        <v>3</v>
      </c>
      <c r="S60" s="175">
        <f>Q60/R60</f>
        <v>11.666666666666666</v>
      </c>
      <c r="T60" s="180">
        <f>COUNTIF(C60:O60,"&gt;=200")</f>
        <v>0</v>
      </c>
      <c r="U60" s="180">
        <f>COUNTIF(C60:O60,"&gt;=100")</f>
        <v>0</v>
      </c>
    </row>
    <row r="61" spans="1:21" s="20" customFormat="1" ht="15.75">
      <c r="A61" s="87" t="s">
        <v>119</v>
      </c>
      <c r="B61" s="226" t="s">
        <v>127</v>
      </c>
      <c r="C61" s="93">
        <v>34</v>
      </c>
      <c r="D61" s="22" t="s">
        <v>42</v>
      </c>
      <c r="E61" s="22" t="s">
        <v>42</v>
      </c>
      <c r="F61" s="21" t="s">
        <v>42</v>
      </c>
      <c r="G61" s="21" t="s">
        <v>42</v>
      </c>
      <c r="H61" s="21" t="s">
        <v>42</v>
      </c>
      <c r="I61" s="21" t="s">
        <v>42</v>
      </c>
      <c r="J61" s="21" t="s">
        <v>42</v>
      </c>
      <c r="K61" s="53" t="s">
        <v>42</v>
      </c>
      <c r="L61" s="21" t="s">
        <v>42</v>
      </c>
      <c r="M61" s="9" t="s">
        <v>42</v>
      </c>
      <c r="N61" s="9" t="s">
        <v>42</v>
      </c>
      <c r="O61" s="9" t="s">
        <v>417</v>
      </c>
      <c r="P61" s="9"/>
      <c r="Q61" s="25">
        <f>SUM(C61:P61)</f>
        <v>34</v>
      </c>
      <c r="R61" s="16">
        <f>COUNTIF(C61:P61,"&gt;0")</f>
        <v>1</v>
      </c>
      <c r="S61" s="175">
        <f>Q61/R61</f>
        <v>34</v>
      </c>
      <c r="T61" s="180">
        <f>COUNTIF(C61:O61,"&gt;=200")</f>
        <v>0</v>
      </c>
      <c r="U61" s="180">
        <f>COUNTIF(C61:O61,"&gt;=100")</f>
        <v>0</v>
      </c>
    </row>
    <row r="62" spans="1:21" s="20" customFormat="1" ht="15.75">
      <c r="A62" s="87" t="s">
        <v>129</v>
      </c>
      <c r="B62" s="229" t="s">
        <v>128</v>
      </c>
      <c r="C62" s="22">
        <v>33</v>
      </c>
      <c r="D62" s="22" t="s">
        <v>42</v>
      </c>
      <c r="E62" s="22" t="s">
        <v>42</v>
      </c>
      <c r="F62" s="21" t="s">
        <v>42</v>
      </c>
      <c r="G62" s="21" t="s">
        <v>42</v>
      </c>
      <c r="H62" s="21">
        <v>1</v>
      </c>
      <c r="I62" s="21" t="s">
        <v>42</v>
      </c>
      <c r="J62" s="21" t="s">
        <v>42</v>
      </c>
      <c r="K62" s="53" t="s">
        <v>42</v>
      </c>
      <c r="L62" s="21" t="s">
        <v>42</v>
      </c>
      <c r="M62" s="4" t="s">
        <v>42</v>
      </c>
      <c r="N62" s="9" t="s">
        <v>42</v>
      </c>
      <c r="O62" s="9" t="s">
        <v>417</v>
      </c>
      <c r="P62" s="9"/>
      <c r="Q62" s="25">
        <f>SUM(C62:P62)</f>
        <v>34</v>
      </c>
      <c r="R62" s="16">
        <f>COUNTIF(C62:P62,"&gt;0")</f>
        <v>2</v>
      </c>
      <c r="S62" s="175">
        <f>Q62/R62</f>
        <v>17</v>
      </c>
      <c r="T62" s="180">
        <f>COUNTIF(C62:O62,"&gt;=200")</f>
        <v>0</v>
      </c>
      <c r="U62" s="180">
        <f>COUNTIF(C62:O62,"&gt;=100")</f>
        <v>0</v>
      </c>
    </row>
    <row r="63" spans="1:21" s="20" customFormat="1" ht="15.75">
      <c r="A63" s="87" t="s">
        <v>130</v>
      </c>
      <c r="B63" s="229" t="s">
        <v>465</v>
      </c>
      <c r="C63" s="22" t="s">
        <v>42</v>
      </c>
      <c r="D63" s="22" t="s">
        <v>42</v>
      </c>
      <c r="E63" s="22" t="s">
        <v>42</v>
      </c>
      <c r="F63" s="22" t="s">
        <v>42</v>
      </c>
      <c r="G63" s="21" t="s">
        <v>42</v>
      </c>
      <c r="H63" s="21" t="s">
        <v>42</v>
      </c>
      <c r="I63" s="21" t="s">
        <v>42</v>
      </c>
      <c r="J63" s="21" t="s">
        <v>42</v>
      </c>
      <c r="K63" s="53" t="s">
        <v>42</v>
      </c>
      <c r="L63" s="21" t="s">
        <v>42</v>
      </c>
      <c r="M63" s="4" t="s">
        <v>42</v>
      </c>
      <c r="N63" s="9">
        <v>34</v>
      </c>
      <c r="O63" s="9" t="s">
        <v>417</v>
      </c>
      <c r="P63" s="9"/>
      <c r="Q63" s="25">
        <f>SUM(C63:P63)</f>
        <v>34</v>
      </c>
      <c r="R63" s="16">
        <f>COUNTIF(C63:P63,"&gt;0")</f>
        <v>1</v>
      </c>
      <c r="S63" s="175">
        <f>Q63/R63</f>
        <v>34</v>
      </c>
      <c r="T63" s="180">
        <f>COUNTIF(C63:O63,"&gt;=200")</f>
        <v>0</v>
      </c>
      <c r="U63" s="180">
        <f>COUNTIF(C63:O63,"&gt;=100")</f>
        <v>0</v>
      </c>
    </row>
    <row r="64" spans="1:21" s="20" customFormat="1" ht="15.75">
      <c r="A64" s="87" t="s">
        <v>131</v>
      </c>
      <c r="B64" s="226" t="s">
        <v>456</v>
      </c>
      <c r="C64" s="22" t="s">
        <v>42</v>
      </c>
      <c r="D64" s="22" t="s">
        <v>42</v>
      </c>
      <c r="E64" s="22" t="s">
        <v>42</v>
      </c>
      <c r="F64" s="22" t="s">
        <v>42</v>
      </c>
      <c r="G64" s="21" t="s">
        <v>42</v>
      </c>
      <c r="H64" s="21" t="s">
        <v>42</v>
      </c>
      <c r="I64" s="21" t="s">
        <v>42</v>
      </c>
      <c r="J64" s="21" t="s">
        <v>42</v>
      </c>
      <c r="K64" s="53" t="s">
        <v>42</v>
      </c>
      <c r="L64" s="21" t="s">
        <v>42</v>
      </c>
      <c r="M64" s="4" t="s">
        <v>42</v>
      </c>
      <c r="N64" s="9">
        <v>32</v>
      </c>
      <c r="O64" s="9" t="s">
        <v>417</v>
      </c>
      <c r="P64" s="9"/>
      <c r="Q64" s="25">
        <f>SUM(C64:P64)</f>
        <v>32</v>
      </c>
      <c r="R64" s="16">
        <f>COUNTIF(C64:P64,"&gt;0")</f>
        <v>1</v>
      </c>
      <c r="S64" s="175">
        <f>Q64/R64</f>
        <v>32</v>
      </c>
      <c r="T64" s="180">
        <f>COUNTIF(C64:O64,"&gt;=200")</f>
        <v>0</v>
      </c>
      <c r="U64" s="180">
        <f>COUNTIF(C64:O64,"&gt;=100")</f>
        <v>0</v>
      </c>
    </row>
    <row r="65" spans="1:21" s="20" customFormat="1" ht="15.75">
      <c r="A65" s="87" t="s">
        <v>132</v>
      </c>
      <c r="B65" s="226" t="s">
        <v>58</v>
      </c>
      <c r="C65" s="22">
        <v>8</v>
      </c>
      <c r="D65" s="22" t="s">
        <v>42</v>
      </c>
      <c r="E65" s="22">
        <v>3</v>
      </c>
      <c r="F65" s="21">
        <v>9</v>
      </c>
      <c r="G65" s="21" t="s">
        <v>42</v>
      </c>
      <c r="H65" s="21" t="s">
        <v>42</v>
      </c>
      <c r="I65" s="21" t="s">
        <v>42</v>
      </c>
      <c r="J65" s="21" t="s">
        <v>42</v>
      </c>
      <c r="K65" s="53" t="s">
        <v>42</v>
      </c>
      <c r="L65" s="21" t="s">
        <v>42</v>
      </c>
      <c r="M65" s="4" t="s">
        <v>42</v>
      </c>
      <c r="N65" s="9" t="s">
        <v>42</v>
      </c>
      <c r="O65" s="9">
        <v>12</v>
      </c>
      <c r="P65" s="9"/>
      <c r="Q65" s="25">
        <f>SUM(C65:P65)</f>
        <v>32</v>
      </c>
      <c r="R65" s="16">
        <f>COUNTIF(C65:P65,"&gt;0")</f>
        <v>4</v>
      </c>
      <c r="S65" s="175">
        <f>Q65/R65</f>
        <v>8</v>
      </c>
      <c r="T65" s="180">
        <f>COUNTIF(C65:O65,"&gt;=200")</f>
        <v>0</v>
      </c>
      <c r="U65" s="180">
        <f>COUNTIF(C65:O65,"&gt;=100")</f>
        <v>0</v>
      </c>
    </row>
    <row r="66" spans="1:21" s="20" customFormat="1" ht="15.75">
      <c r="A66" s="87" t="s">
        <v>133</v>
      </c>
      <c r="B66" s="8" t="s">
        <v>499</v>
      </c>
      <c r="C66" s="21" t="s">
        <v>42</v>
      </c>
      <c r="D66" s="21" t="s">
        <v>42</v>
      </c>
      <c r="E66" s="21" t="s">
        <v>42</v>
      </c>
      <c r="F66" s="21" t="s">
        <v>42</v>
      </c>
      <c r="G66" s="21" t="s">
        <v>42</v>
      </c>
      <c r="H66" s="21" t="s">
        <v>42</v>
      </c>
      <c r="I66" s="21" t="s">
        <v>42</v>
      </c>
      <c r="J66" s="4" t="s">
        <v>42</v>
      </c>
      <c r="K66" s="94" t="s">
        <v>42</v>
      </c>
      <c r="L66" s="4" t="s">
        <v>42</v>
      </c>
      <c r="M66" s="9" t="s">
        <v>42</v>
      </c>
      <c r="N66" s="9" t="s">
        <v>42</v>
      </c>
      <c r="O66" s="9">
        <v>5</v>
      </c>
      <c r="P66" s="9">
        <v>27</v>
      </c>
      <c r="Q66" s="25">
        <f>SUM(C66:P66)</f>
        <v>32</v>
      </c>
      <c r="R66" s="16">
        <f>COUNTIF(C66:P66,"&gt;0")</f>
        <v>2</v>
      </c>
      <c r="S66" s="94">
        <f>Q66/R66</f>
        <v>16</v>
      </c>
      <c r="T66" s="180">
        <f>COUNTIF(C66:O66,"&gt;=200")</f>
        <v>0</v>
      </c>
      <c r="U66" s="180">
        <f>COUNTIF(C66:O66,"&gt;=100")</f>
        <v>0</v>
      </c>
    </row>
    <row r="67" spans="1:21" s="20" customFormat="1" ht="15.75">
      <c r="A67" s="87" t="s">
        <v>134</v>
      </c>
      <c r="B67" s="226" t="s">
        <v>359</v>
      </c>
      <c r="C67" s="22" t="s">
        <v>42</v>
      </c>
      <c r="D67" s="22" t="s">
        <v>42</v>
      </c>
      <c r="E67" s="22" t="s">
        <v>42</v>
      </c>
      <c r="F67" s="22" t="s">
        <v>42</v>
      </c>
      <c r="G67" s="22" t="s">
        <v>42</v>
      </c>
      <c r="H67" s="21" t="s">
        <v>42</v>
      </c>
      <c r="I67" s="21" t="s">
        <v>42</v>
      </c>
      <c r="J67" s="21" t="s">
        <v>42</v>
      </c>
      <c r="K67" s="53" t="s">
        <v>42</v>
      </c>
      <c r="L67" s="90">
        <v>30</v>
      </c>
      <c r="M67" s="4" t="s">
        <v>42</v>
      </c>
      <c r="N67" s="9" t="s">
        <v>42</v>
      </c>
      <c r="O67" s="9" t="s">
        <v>417</v>
      </c>
      <c r="P67" s="9"/>
      <c r="Q67" s="25">
        <f>SUM(C67:P67)</f>
        <v>30</v>
      </c>
      <c r="R67" s="16">
        <f>COUNTIF(C67:P67,"&gt;0")</f>
        <v>1</v>
      </c>
      <c r="S67" s="175">
        <f>Q67/R67</f>
        <v>30</v>
      </c>
      <c r="T67" s="180">
        <f>COUNTIF(C67:O67,"&gt;=200")</f>
        <v>0</v>
      </c>
      <c r="U67" s="180">
        <f>COUNTIF(C67:O67,"&gt;=100")</f>
        <v>0</v>
      </c>
    </row>
    <row r="68" spans="1:21" s="20" customFormat="1" ht="15.75">
      <c r="A68" s="87" t="s">
        <v>135</v>
      </c>
      <c r="B68" s="229" t="s">
        <v>429</v>
      </c>
      <c r="C68" s="22" t="s">
        <v>42</v>
      </c>
      <c r="D68" s="22" t="s">
        <v>42</v>
      </c>
      <c r="E68" s="22" t="s">
        <v>42</v>
      </c>
      <c r="F68" s="22" t="s">
        <v>42</v>
      </c>
      <c r="G68" s="22" t="s">
        <v>42</v>
      </c>
      <c r="H68" s="21" t="s">
        <v>42</v>
      </c>
      <c r="I68" s="21" t="s">
        <v>42</v>
      </c>
      <c r="J68" s="21" t="s">
        <v>42</v>
      </c>
      <c r="K68" s="53" t="s">
        <v>42</v>
      </c>
      <c r="L68" s="21" t="s">
        <v>42</v>
      </c>
      <c r="M68" s="90">
        <v>30</v>
      </c>
      <c r="N68" s="9" t="s">
        <v>42</v>
      </c>
      <c r="O68" s="9" t="s">
        <v>417</v>
      </c>
      <c r="P68" s="9"/>
      <c r="Q68" s="25">
        <f>SUM(C68:P68)</f>
        <v>30</v>
      </c>
      <c r="R68" s="16">
        <f>COUNTIF(C68:P68,"&gt;0")</f>
        <v>1</v>
      </c>
      <c r="S68" s="175">
        <f>Q68/R68</f>
        <v>30</v>
      </c>
      <c r="T68" s="180">
        <f>COUNTIF(C68:O68,"&gt;=200")</f>
        <v>0</v>
      </c>
      <c r="U68" s="180">
        <f>COUNTIF(C68:O68,"&gt;=100")</f>
        <v>0</v>
      </c>
    </row>
    <row r="69" spans="1:21" s="20" customFormat="1" ht="15.75">
      <c r="A69" s="87" t="s">
        <v>136</v>
      </c>
      <c r="B69" s="226" t="s">
        <v>494</v>
      </c>
      <c r="C69" s="22" t="s">
        <v>42</v>
      </c>
      <c r="D69" s="22" t="s">
        <v>42</v>
      </c>
      <c r="E69" s="22" t="s">
        <v>42</v>
      </c>
      <c r="F69" s="22" t="s">
        <v>42</v>
      </c>
      <c r="G69" s="22" t="s">
        <v>42</v>
      </c>
      <c r="H69" s="21" t="s">
        <v>42</v>
      </c>
      <c r="I69" s="21" t="s">
        <v>42</v>
      </c>
      <c r="J69" s="21" t="s">
        <v>42</v>
      </c>
      <c r="K69" s="53" t="s">
        <v>42</v>
      </c>
      <c r="L69" s="21" t="s">
        <v>42</v>
      </c>
      <c r="M69" s="9" t="s">
        <v>42</v>
      </c>
      <c r="N69" s="9" t="s">
        <v>42</v>
      </c>
      <c r="O69" s="432">
        <v>29</v>
      </c>
      <c r="P69" s="432"/>
      <c r="Q69" s="25">
        <f>SUM(C69:P69)</f>
        <v>29</v>
      </c>
      <c r="R69" s="16">
        <f>COUNTIF(C69:P69,"&gt;0")</f>
        <v>1</v>
      </c>
      <c r="S69" s="175">
        <f>Q69/R69</f>
        <v>29</v>
      </c>
      <c r="T69" s="180">
        <f>COUNTIF(C69:O69,"&gt;=200")</f>
        <v>0</v>
      </c>
      <c r="U69" s="180">
        <f>COUNTIF(C69:O69,"&gt;=100")</f>
        <v>0</v>
      </c>
    </row>
    <row r="70" spans="1:21" ht="16.5" thickBot="1">
      <c r="A70" s="87" t="s">
        <v>144</v>
      </c>
      <c r="B70" s="226" t="s">
        <v>101</v>
      </c>
      <c r="C70" s="22">
        <v>9</v>
      </c>
      <c r="D70" s="93">
        <v>18</v>
      </c>
      <c r="E70" s="22" t="s">
        <v>42</v>
      </c>
      <c r="F70" s="21" t="s">
        <v>42</v>
      </c>
      <c r="G70" s="21" t="s">
        <v>42</v>
      </c>
      <c r="H70" s="21" t="s">
        <v>42</v>
      </c>
      <c r="I70" s="21" t="s">
        <v>42</v>
      </c>
      <c r="J70" s="53" t="s">
        <v>42</v>
      </c>
      <c r="K70" s="238" t="s">
        <v>42</v>
      </c>
      <c r="L70" s="21" t="s">
        <v>42</v>
      </c>
      <c r="M70" s="4" t="s">
        <v>42</v>
      </c>
      <c r="N70" s="9" t="s">
        <v>42</v>
      </c>
      <c r="O70" s="9" t="s">
        <v>417</v>
      </c>
      <c r="P70" s="9"/>
      <c r="Q70" s="25">
        <f>SUM(C70:P70)</f>
        <v>27</v>
      </c>
      <c r="R70" s="16">
        <f>COUNTIF(C70:P70,"&gt;0")</f>
        <v>2</v>
      </c>
      <c r="S70" s="175">
        <f>Q70/R70</f>
        <v>13.5</v>
      </c>
      <c r="T70" s="180">
        <f>COUNTIF(C70:O70,"&gt;=200")</f>
        <v>0</v>
      </c>
      <c r="U70" s="180">
        <f>COUNTIF(C70:O70,"&gt;=100")</f>
        <v>0</v>
      </c>
    </row>
    <row r="71" spans="1:21" ht="16.5" thickBot="1">
      <c r="A71" s="87" t="s">
        <v>164</v>
      </c>
      <c r="B71" s="226" t="s">
        <v>61</v>
      </c>
      <c r="C71" s="22" t="s">
        <v>42</v>
      </c>
      <c r="D71" s="22" t="s">
        <v>42</v>
      </c>
      <c r="E71" s="22" t="s">
        <v>42</v>
      </c>
      <c r="F71" s="22">
        <v>6</v>
      </c>
      <c r="G71" s="21" t="s">
        <v>42</v>
      </c>
      <c r="H71" s="21" t="s">
        <v>42</v>
      </c>
      <c r="I71" s="21" t="s">
        <v>42</v>
      </c>
      <c r="J71" s="53">
        <v>6</v>
      </c>
      <c r="K71" s="238">
        <v>3</v>
      </c>
      <c r="L71" s="90">
        <v>7</v>
      </c>
      <c r="M71" s="90">
        <v>5</v>
      </c>
      <c r="N71" s="9" t="s">
        <v>42</v>
      </c>
      <c r="O71" s="9" t="s">
        <v>417</v>
      </c>
      <c r="P71" s="9"/>
      <c r="Q71" s="25">
        <f>SUM(C71:P71)</f>
        <v>27</v>
      </c>
      <c r="R71" s="16">
        <f>COUNTIF(C71:P71,"&gt;0")</f>
        <v>5</v>
      </c>
      <c r="S71" s="175">
        <f>Q71/R71</f>
        <v>5.4</v>
      </c>
      <c r="T71" s="180">
        <f>COUNTIF(C71:O71,"&gt;=200")</f>
        <v>0</v>
      </c>
      <c r="U71" s="180">
        <f>COUNTIF(C71:O71,"&gt;=100")</f>
        <v>0</v>
      </c>
    </row>
    <row r="72" spans="1:21" ht="16.5" thickBot="1">
      <c r="A72" s="87" t="s">
        <v>165</v>
      </c>
      <c r="B72" s="226" t="s">
        <v>500</v>
      </c>
      <c r="C72" s="22" t="s">
        <v>42</v>
      </c>
      <c r="D72" s="22" t="s">
        <v>42</v>
      </c>
      <c r="E72" s="22" t="s">
        <v>42</v>
      </c>
      <c r="F72" s="22" t="s">
        <v>42</v>
      </c>
      <c r="G72" s="22" t="s">
        <v>42</v>
      </c>
      <c r="H72" s="21" t="s">
        <v>42</v>
      </c>
      <c r="I72" s="21" t="s">
        <v>42</v>
      </c>
      <c r="J72" s="53" t="s">
        <v>42</v>
      </c>
      <c r="K72" s="238" t="s">
        <v>42</v>
      </c>
      <c r="L72" s="21" t="s">
        <v>42</v>
      </c>
      <c r="M72" s="9" t="s">
        <v>42</v>
      </c>
      <c r="N72" s="9" t="s">
        <v>42</v>
      </c>
      <c r="O72" s="432">
        <v>7</v>
      </c>
      <c r="P72" s="432">
        <v>20</v>
      </c>
      <c r="Q72" s="25">
        <f>SUM(C72:P72)</f>
        <v>27</v>
      </c>
      <c r="R72" s="16">
        <f>COUNTIF(C72:P72,"&gt;0")</f>
        <v>2</v>
      </c>
      <c r="S72" s="175">
        <f>Q72/R72</f>
        <v>13.5</v>
      </c>
      <c r="T72" s="180">
        <f>COUNTIF(C72:O72,"&gt;=200")</f>
        <v>0</v>
      </c>
      <c r="U72" s="180">
        <f>COUNTIF(C72:O72,"&gt;=100")</f>
        <v>0</v>
      </c>
    </row>
    <row r="73" spans="1:21" ht="15.75">
      <c r="A73" s="87" t="s">
        <v>166</v>
      </c>
      <c r="B73" s="436" t="s">
        <v>152</v>
      </c>
      <c r="C73" s="22" t="s">
        <v>42</v>
      </c>
      <c r="D73" s="22" t="s">
        <v>42</v>
      </c>
      <c r="E73" s="22" t="s">
        <v>42</v>
      </c>
      <c r="F73" s="21" t="s">
        <v>42</v>
      </c>
      <c r="G73" s="21" t="s">
        <v>42</v>
      </c>
      <c r="H73" s="21" t="s">
        <v>42</v>
      </c>
      <c r="I73" s="90">
        <v>26</v>
      </c>
      <c r="J73" s="21" t="s">
        <v>42</v>
      </c>
      <c r="K73" s="53" t="s">
        <v>42</v>
      </c>
      <c r="L73" s="21" t="s">
        <v>42</v>
      </c>
      <c r="M73" s="4" t="s">
        <v>42</v>
      </c>
      <c r="N73" s="9" t="s">
        <v>42</v>
      </c>
      <c r="O73" s="9" t="s">
        <v>417</v>
      </c>
      <c r="P73" s="9"/>
      <c r="Q73" s="25">
        <f>SUM(C73:P73)</f>
        <v>26</v>
      </c>
      <c r="R73" s="16">
        <f>COUNTIF(C73:P73,"&gt;0")</f>
        <v>1</v>
      </c>
      <c r="S73" s="175">
        <f>Q73/R73</f>
        <v>26</v>
      </c>
      <c r="T73" s="180">
        <f>COUNTIF(C73:O73,"&gt;=200")</f>
        <v>0</v>
      </c>
      <c r="U73" s="180">
        <f>COUNTIF(C73:O73,"&gt;=100")</f>
        <v>0</v>
      </c>
    </row>
    <row r="74" spans="1:21" ht="15.75">
      <c r="A74" s="87" t="s">
        <v>167</v>
      </c>
      <c r="B74" s="226" t="s">
        <v>229</v>
      </c>
      <c r="C74" s="22" t="s">
        <v>42</v>
      </c>
      <c r="D74" s="22" t="s">
        <v>42</v>
      </c>
      <c r="E74" s="22" t="s">
        <v>42</v>
      </c>
      <c r="F74" s="22" t="s">
        <v>42</v>
      </c>
      <c r="G74" s="22" t="s">
        <v>42</v>
      </c>
      <c r="H74" s="21" t="s">
        <v>42</v>
      </c>
      <c r="I74" s="21" t="s">
        <v>42</v>
      </c>
      <c r="J74" s="21" t="s">
        <v>42</v>
      </c>
      <c r="K74" s="464">
        <v>26</v>
      </c>
      <c r="L74" s="90" t="s">
        <v>42</v>
      </c>
      <c r="M74" s="4" t="s">
        <v>42</v>
      </c>
      <c r="N74" s="9" t="s">
        <v>42</v>
      </c>
      <c r="O74" s="9" t="s">
        <v>417</v>
      </c>
      <c r="P74" s="9"/>
      <c r="Q74" s="25">
        <f>SUM(C74:P74)</f>
        <v>26</v>
      </c>
      <c r="R74" s="16">
        <f>COUNTIF(C74:P74,"&gt;0")</f>
        <v>1</v>
      </c>
      <c r="S74" s="94">
        <f>Q74/R74</f>
        <v>26</v>
      </c>
      <c r="T74" s="180">
        <f>COUNTIF(C74:O74,"&gt;=200")</f>
        <v>0</v>
      </c>
      <c r="U74" s="180">
        <f>COUNTIF(C74:O74,"&gt;=100")</f>
        <v>0</v>
      </c>
    </row>
    <row r="75" spans="1:21" ht="15.75">
      <c r="A75" s="87" t="s">
        <v>168</v>
      </c>
      <c r="B75" s="8" t="s">
        <v>196</v>
      </c>
      <c r="C75" s="21" t="s">
        <v>42</v>
      </c>
      <c r="D75" s="21" t="s">
        <v>42</v>
      </c>
      <c r="E75" s="21" t="s">
        <v>42</v>
      </c>
      <c r="F75" s="21" t="s">
        <v>42</v>
      </c>
      <c r="G75" s="21" t="s">
        <v>42</v>
      </c>
      <c r="H75" s="21" t="s">
        <v>42</v>
      </c>
      <c r="I75" s="21" t="s">
        <v>42</v>
      </c>
      <c r="J75" s="163">
        <v>25</v>
      </c>
      <c r="K75" s="94" t="s">
        <v>42</v>
      </c>
      <c r="L75" s="2" t="s">
        <v>42</v>
      </c>
      <c r="M75" s="4" t="s">
        <v>42</v>
      </c>
      <c r="N75" s="9" t="s">
        <v>42</v>
      </c>
      <c r="O75" s="9" t="s">
        <v>417</v>
      </c>
      <c r="P75" s="9"/>
      <c r="Q75" s="25">
        <f>SUM(C75:P75)</f>
        <v>25</v>
      </c>
      <c r="R75" s="16">
        <f>COUNTIF(C75:P75,"&gt;0")</f>
        <v>1</v>
      </c>
      <c r="S75" s="94">
        <f>Q75/R75</f>
        <v>25</v>
      </c>
      <c r="T75" s="180">
        <f>COUNTIF(C75:O75,"&gt;=200")</f>
        <v>0</v>
      </c>
      <c r="U75" s="180">
        <f>COUNTIF(C75:O75,"&gt;=100")</f>
        <v>0</v>
      </c>
    </row>
    <row r="76" spans="1:21" ht="15.75">
      <c r="A76" s="87" t="s">
        <v>169</v>
      </c>
      <c r="B76" s="226" t="s">
        <v>97</v>
      </c>
      <c r="C76" s="22" t="s">
        <v>42</v>
      </c>
      <c r="D76" s="22" t="s">
        <v>42</v>
      </c>
      <c r="E76" s="93">
        <v>24</v>
      </c>
      <c r="F76" s="21" t="s">
        <v>42</v>
      </c>
      <c r="G76" s="21" t="s">
        <v>42</v>
      </c>
      <c r="H76" s="21" t="s">
        <v>42</v>
      </c>
      <c r="I76" s="21" t="s">
        <v>42</v>
      </c>
      <c r="J76" s="21" t="s">
        <v>42</v>
      </c>
      <c r="K76" s="53" t="s">
        <v>42</v>
      </c>
      <c r="L76" s="21" t="s">
        <v>42</v>
      </c>
      <c r="M76" s="4" t="s">
        <v>42</v>
      </c>
      <c r="N76" s="9" t="s">
        <v>42</v>
      </c>
      <c r="O76" s="9" t="s">
        <v>417</v>
      </c>
      <c r="P76" s="9"/>
      <c r="Q76" s="25">
        <f>SUM(C76:P76)</f>
        <v>24</v>
      </c>
      <c r="R76" s="16">
        <f>COUNTIF(C76:P76,"&gt;0")</f>
        <v>1</v>
      </c>
      <c r="S76" s="175">
        <f>Q76/R76</f>
        <v>24</v>
      </c>
      <c r="T76" s="180">
        <f>COUNTIF(C76:O76,"&gt;=200")</f>
        <v>0</v>
      </c>
      <c r="U76" s="180">
        <f>COUNTIF(C76:O76,"&gt;=100")</f>
        <v>0</v>
      </c>
    </row>
    <row r="77" spans="1:21" ht="15.75">
      <c r="A77" s="87" t="s">
        <v>170</v>
      </c>
      <c r="B77" s="8" t="s">
        <v>195</v>
      </c>
      <c r="C77" s="21" t="s">
        <v>42</v>
      </c>
      <c r="D77" s="21" t="s">
        <v>42</v>
      </c>
      <c r="E77" s="21" t="s">
        <v>42</v>
      </c>
      <c r="F77" s="21" t="s">
        <v>42</v>
      </c>
      <c r="G77" s="21" t="s">
        <v>42</v>
      </c>
      <c r="H77" s="21" t="s">
        <v>42</v>
      </c>
      <c r="I77" s="21" t="s">
        <v>42</v>
      </c>
      <c r="J77" s="149">
        <v>23</v>
      </c>
      <c r="K77" s="94" t="s">
        <v>42</v>
      </c>
      <c r="L77" s="4" t="s">
        <v>42</v>
      </c>
      <c r="M77" s="4" t="s">
        <v>42</v>
      </c>
      <c r="N77" s="9" t="s">
        <v>42</v>
      </c>
      <c r="O77" s="9" t="s">
        <v>417</v>
      </c>
      <c r="P77" s="9"/>
      <c r="Q77" s="25">
        <f>SUM(C77:P77)</f>
        <v>23</v>
      </c>
      <c r="R77" s="16">
        <f>COUNTIF(C77:P77,"&gt;0")</f>
        <v>1</v>
      </c>
      <c r="S77" s="94">
        <f>Q77/R77</f>
        <v>23</v>
      </c>
      <c r="T77" s="180">
        <f>COUNTIF(C77:O77,"&gt;=200")</f>
        <v>0</v>
      </c>
      <c r="U77" s="180">
        <f>COUNTIF(C77:O77,"&gt;=100")</f>
        <v>0</v>
      </c>
    </row>
    <row r="78" spans="1:21" ht="15.75">
      <c r="A78" s="87" t="s">
        <v>171</v>
      </c>
      <c r="B78" s="8" t="s">
        <v>425</v>
      </c>
      <c r="C78" s="21" t="s">
        <v>42</v>
      </c>
      <c r="D78" s="21" t="s">
        <v>42</v>
      </c>
      <c r="E78" s="21" t="s">
        <v>42</v>
      </c>
      <c r="F78" s="21" t="s">
        <v>42</v>
      </c>
      <c r="G78" s="21" t="s">
        <v>42</v>
      </c>
      <c r="H78" s="21" t="s">
        <v>42</v>
      </c>
      <c r="I78" s="21" t="s">
        <v>42</v>
      </c>
      <c r="J78" s="149" t="s">
        <v>42</v>
      </c>
      <c r="K78" s="94" t="s">
        <v>42</v>
      </c>
      <c r="L78" s="4" t="s">
        <v>42</v>
      </c>
      <c r="M78" s="4">
        <v>23</v>
      </c>
      <c r="N78" s="9" t="s">
        <v>42</v>
      </c>
      <c r="O78" s="9" t="s">
        <v>417</v>
      </c>
      <c r="P78" s="9"/>
      <c r="Q78" s="25">
        <f>SUM(C78:P78)</f>
        <v>23</v>
      </c>
      <c r="R78" s="16">
        <f>COUNTIF(C78:P78,"&gt;0")</f>
        <v>1</v>
      </c>
      <c r="S78" s="94">
        <f>Q78/R78</f>
        <v>23</v>
      </c>
      <c r="T78" s="180">
        <f>COUNTIF(C78:O78,"&gt;=200")</f>
        <v>0</v>
      </c>
      <c r="U78" s="180">
        <f>COUNTIF(C78:O78,"&gt;=100")</f>
        <v>0</v>
      </c>
    </row>
    <row r="79" spans="1:21" ht="15.75">
      <c r="A79" s="87" t="s">
        <v>172</v>
      </c>
      <c r="B79" s="226" t="s">
        <v>471</v>
      </c>
      <c r="C79" s="21" t="s">
        <v>42</v>
      </c>
      <c r="D79" s="21" t="s">
        <v>42</v>
      </c>
      <c r="E79" s="21" t="s">
        <v>42</v>
      </c>
      <c r="F79" s="21" t="s">
        <v>42</v>
      </c>
      <c r="G79" s="21" t="s">
        <v>42</v>
      </c>
      <c r="H79" s="21" t="s">
        <v>42</v>
      </c>
      <c r="I79" s="21" t="s">
        <v>42</v>
      </c>
      <c r="J79" s="149" t="s">
        <v>42</v>
      </c>
      <c r="K79" s="94" t="s">
        <v>42</v>
      </c>
      <c r="L79" s="4" t="s">
        <v>42</v>
      </c>
      <c r="M79" s="4" t="s">
        <v>42</v>
      </c>
      <c r="N79" s="9" t="s">
        <v>42</v>
      </c>
      <c r="O79" s="432">
        <v>21</v>
      </c>
      <c r="P79" s="432"/>
      <c r="Q79" s="25">
        <f>SUM(C79:P79)</f>
        <v>21</v>
      </c>
      <c r="R79" s="16">
        <f>COUNTIF(C79:P79,"&gt;0")</f>
        <v>1</v>
      </c>
      <c r="S79" s="175">
        <f>Q79/R79</f>
        <v>21</v>
      </c>
      <c r="T79" s="180">
        <f>COUNTIF(C79:O79,"&gt;=200")</f>
        <v>0</v>
      </c>
      <c r="U79" s="180">
        <f>COUNTIF(C79:O79,"&gt;=100")</f>
        <v>0</v>
      </c>
    </row>
    <row r="80" spans="1:21" ht="15.75">
      <c r="A80" s="87" t="s">
        <v>173</v>
      </c>
      <c r="B80" s="8" t="s">
        <v>503</v>
      </c>
      <c r="C80" s="22" t="s">
        <v>42</v>
      </c>
      <c r="D80" s="22" t="s">
        <v>42</v>
      </c>
      <c r="E80" s="22" t="s">
        <v>42</v>
      </c>
      <c r="F80" s="22" t="s">
        <v>42</v>
      </c>
      <c r="G80" s="22" t="s">
        <v>42</v>
      </c>
      <c r="H80" s="21" t="s">
        <v>42</v>
      </c>
      <c r="I80" s="21" t="s">
        <v>42</v>
      </c>
      <c r="J80" s="21" t="s">
        <v>42</v>
      </c>
      <c r="K80" s="53" t="s">
        <v>42</v>
      </c>
      <c r="L80" s="21" t="s">
        <v>42</v>
      </c>
      <c r="M80" s="9" t="s">
        <v>42</v>
      </c>
      <c r="N80" s="9" t="s">
        <v>42</v>
      </c>
      <c r="O80" s="9" t="s">
        <v>42</v>
      </c>
      <c r="P80" s="455">
        <v>21</v>
      </c>
      <c r="Q80" s="25">
        <f>SUM(C80:P80)</f>
        <v>21</v>
      </c>
      <c r="R80" s="16">
        <f>COUNTIF(C80:P80,"&gt;0")</f>
        <v>1</v>
      </c>
      <c r="S80" s="175">
        <f>Q80/R80</f>
        <v>21</v>
      </c>
      <c r="T80" s="180">
        <f>COUNTIF(C80:O80,"&gt;=200")</f>
        <v>0</v>
      </c>
      <c r="U80" s="180">
        <f>COUNTIF(C80:O80,"&gt;=100")</f>
        <v>0</v>
      </c>
    </row>
    <row r="81" spans="1:21" ht="15.75">
      <c r="A81" s="87" t="s">
        <v>174</v>
      </c>
      <c r="B81" s="226" t="s">
        <v>457</v>
      </c>
      <c r="C81" s="22" t="s">
        <v>42</v>
      </c>
      <c r="D81" s="22" t="s">
        <v>42</v>
      </c>
      <c r="E81" s="22" t="s">
        <v>42</v>
      </c>
      <c r="F81" s="22" t="s">
        <v>42</v>
      </c>
      <c r="G81" s="21" t="s">
        <v>42</v>
      </c>
      <c r="H81" s="21" t="s">
        <v>42</v>
      </c>
      <c r="I81" s="21" t="s">
        <v>42</v>
      </c>
      <c r="J81" s="21" t="s">
        <v>42</v>
      </c>
      <c r="K81" s="53" t="s">
        <v>42</v>
      </c>
      <c r="L81" s="21" t="s">
        <v>42</v>
      </c>
      <c r="M81" s="4" t="s">
        <v>42</v>
      </c>
      <c r="N81" s="9">
        <v>19</v>
      </c>
      <c r="O81" s="9" t="s">
        <v>417</v>
      </c>
      <c r="P81" s="9"/>
      <c r="Q81" s="25">
        <f>SUM(C81:P81)</f>
        <v>19</v>
      </c>
      <c r="R81" s="16">
        <f>COUNTIF(C81:P81,"&gt;0")</f>
        <v>1</v>
      </c>
      <c r="S81" s="175">
        <f>Q81/R81</f>
        <v>19</v>
      </c>
      <c r="T81" s="180">
        <f>COUNTIF(C81:O81,"&gt;=200")</f>
        <v>0</v>
      </c>
      <c r="U81" s="180">
        <f>COUNTIF(C81:O81,"&gt;=100")</f>
        <v>0</v>
      </c>
    </row>
    <row r="82" spans="1:21" ht="16.5" thickBot="1">
      <c r="A82" s="87" t="s">
        <v>175</v>
      </c>
      <c r="B82" s="226" t="s">
        <v>437</v>
      </c>
      <c r="C82" s="22" t="s">
        <v>42</v>
      </c>
      <c r="D82" s="22" t="s">
        <v>42</v>
      </c>
      <c r="E82" s="22" t="s">
        <v>42</v>
      </c>
      <c r="F82" s="22" t="s">
        <v>42</v>
      </c>
      <c r="G82" s="22" t="s">
        <v>42</v>
      </c>
      <c r="H82" s="21" t="s">
        <v>42</v>
      </c>
      <c r="I82" s="21" t="s">
        <v>42</v>
      </c>
      <c r="J82" s="53" t="s">
        <v>42</v>
      </c>
      <c r="K82" s="238" t="s">
        <v>42</v>
      </c>
      <c r="L82" s="21" t="s">
        <v>42</v>
      </c>
      <c r="M82" s="90">
        <v>18</v>
      </c>
      <c r="N82" s="9" t="s">
        <v>42</v>
      </c>
      <c r="O82" s="9" t="s">
        <v>417</v>
      </c>
      <c r="P82" s="9"/>
      <c r="Q82" s="25">
        <f>SUM(C82:P82)</f>
        <v>18</v>
      </c>
      <c r="R82" s="16">
        <f>COUNTIF(C82:P82,"&gt;0")</f>
        <v>1</v>
      </c>
      <c r="S82" s="175">
        <f>Q82/R82</f>
        <v>18</v>
      </c>
      <c r="T82" s="180">
        <f>COUNTIF(C82:O82,"&gt;=200")</f>
        <v>0</v>
      </c>
      <c r="U82" s="180">
        <f>COUNTIF(C82:O82,"&gt;=100")</f>
        <v>0</v>
      </c>
    </row>
    <row r="83" spans="1:21" ht="15.75">
      <c r="A83" s="87" t="s">
        <v>183</v>
      </c>
      <c r="B83" s="226" t="s">
        <v>375</v>
      </c>
      <c r="C83" s="22" t="s">
        <v>42</v>
      </c>
      <c r="D83" s="22" t="s">
        <v>42</v>
      </c>
      <c r="E83" s="22" t="s">
        <v>42</v>
      </c>
      <c r="F83" s="22" t="s">
        <v>42</v>
      </c>
      <c r="G83" s="22" t="s">
        <v>42</v>
      </c>
      <c r="H83" s="21" t="s">
        <v>42</v>
      </c>
      <c r="I83" s="21" t="s">
        <v>42</v>
      </c>
      <c r="J83" s="21" t="s">
        <v>42</v>
      </c>
      <c r="K83" s="53" t="s">
        <v>42</v>
      </c>
      <c r="L83" s="90">
        <v>5</v>
      </c>
      <c r="M83" s="90">
        <v>8</v>
      </c>
      <c r="N83" s="9">
        <v>5</v>
      </c>
      <c r="O83" s="9" t="s">
        <v>417</v>
      </c>
      <c r="P83" s="9"/>
      <c r="Q83" s="25">
        <f>SUM(C83:P83)</f>
        <v>18</v>
      </c>
      <c r="R83" s="16">
        <f>COUNTIF(C83:P83,"&gt;0")</f>
        <v>3</v>
      </c>
      <c r="S83" s="175">
        <f>Q83/R83</f>
        <v>6</v>
      </c>
      <c r="T83" s="180">
        <f>COUNTIF(C83:O83,"&gt;=200")</f>
        <v>0</v>
      </c>
      <c r="U83" s="180">
        <f>COUNTIF(C83:O83,"&gt;=100")</f>
        <v>0</v>
      </c>
    </row>
    <row r="84" spans="1:21" ht="15.75">
      <c r="A84" s="87" t="s">
        <v>184</v>
      </c>
      <c r="B84" s="8" t="s">
        <v>502</v>
      </c>
      <c r="C84" s="22" t="s">
        <v>42</v>
      </c>
      <c r="D84" s="22" t="s">
        <v>42</v>
      </c>
      <c r="E84" s="22" t="s">
        <v>42</v>
      </c>
      <c r="F84" s="22" t="s">
        <v>42</v>
      </c>
      <c r="G84" s="22" t="s">
        <v>42</v>
      </c>
      <c r="H84" s="21" t="s">
        <v>42</v>
      </c>
      <c r="I84" s="21" t="s">
        <v>42</v>
      </c>
      <c r="J84" s="21" t="s">
        <v>42</v>
      </c>
      <c r="K84" s="53" t="s">
        <v>42</v>
      </c>
      <c r="L84" s="21" t="s">
        <v>42</v>
      </c>
      <c r="M84" s="9" t="s">
        <v>42</v>
      </c>
      <c r="N84" s="9" t="s">
        <v>42</v>
      </c>
      <c r="O84" s="9" t="s">
        <v>42</v>
      </c>
      <c r="P84" s="455">
        <v>18</v>
      </c>
      <c r="Q84" s="25">
        <f>SUM(C84:P84)</f>
        <v>18</v>
      </c>
      <c r="R84" s="16">
        <f>COUNTIF(C84:P84,"&gt;0")</f>
        <v>1</v>
      </c>
      <c r="S84" s="175">
        <f>Q84/R84</f>
        <v>18</v>
      </c>
      <c r="T84" s="180">
        <f>COUNTIF(C84:O84,"&gt;=200")</f>
        <v>0</v>
      </c>
      <c r="U84" s="180">
        <f>COUNTIF(C84:O84,"&gt;=100")</f>
        <v>0</v>
      </c>
    </row>
    <row r="85" spans="1:21" ht="15.75">
      <c r="A85" s="87" t="s">
        <v>185</v>
      </c>
      <c r="B85" s="8" t="s">
        <v>199</v>
      </c>
      <c r="C85" s="21" t="s">
        <v>42</v>
      </c>
      <c r="D85" s="21" t="s">
        <v>42</v>
      </c>
      <c r="E85" s="21" t="s">
        <v>42</v>
      </c>
      <c r="F85" s="21" t="s">
        <v>42</v>
      </c>
      <c r="G85" s="21" t="s">
        <v>42</v>
      </c>
      <c r="H85" s="21" t="s">
        <v>42</v>
      </c>
      <c r="I85" s="21" t="s">
        <v>42</v>
      </c>
      <c r="J85" s="4">
        <v>17</v>
      </c>
      <c r="K85" s="94" t="s">
        <v>42</v>
      </c>
      <c r="L85" s="2" t="s">
        <v>42</v>
      </c>
      <c r="M85" s="4" t="s">
        <v>42</v>
      </c>
      <c r="N85" s="9" t="s">
        <v>42</v>
      </c>
      <c r="O85" s="9" t="s">
        <v>417</v>
      </c>
      <c r="P85" s="9"/>
      <c r="Q85" s="25">
        <f>SUM(C85:P85)</f>
        <v>17</v>
      </c>
      <c r="R85" s="16">
        <f>COUNTIF(C85:P85,"&gt;0")</f>
        <v>1</v>
      </c>
      <c r="S85" s="94">
        <f>Q85/R85</f>
        <v>17</v>
      </c>
      <c r="T85" s="180">
        <f>COUNTIF(C85:O85,"&gt;=200")</f>
        <v>0</v>
      </c>
      <c r="U85" s="180">
        <f>COUNTIF(C85:O85,"&gt;=100")</f>
        <v>0</v>
      </c>
    </row>
    <row r="86" spans="1:21" ht="15.75">
      <c r="A86" s="87" t="s">
        <v>186</v>
      </c>
      <c r="B86" s="226" t="s">
        <v>487</v>
      </c>
      <c r="C86" s="22" t="s">
        <v>42</v>
      </c>
      <c r="D86" s="22" t="s">
        <v>42</v>
      </c>
      <c r="E86" s="22" t="s">
        <v>42</v>
      </c>
      <c r="F86" s="22" t="s">
        <v>42</v>
      </c>
      <c r="G86" s="22" t="s">
        <v>42</v>
      </c>
      <c r="H86" s="21" t="s">
        <v>42</v>
      </c>
      <c r="I86" s="21" t="s">
        <v>42</v>
      </c>
      <c r="J86" s="21" t="s">
        <v>42</v>
      </c>
      <c r="K86" s="53" t="s">
        <v>42</v>
      </c>
      <c r="L86" s="21" t="s">
        <v>42</v>
      </c>
      <c r="M86" s="9" t="s">
        <v>42</v>
      </c>
      <c r="N86" s="9" t="s">
        <v>42</v>
      </c>
      <c r="O86" s="432">
        <v>17</v>
      </c>
      <c r="P86" s="432"/>
      <c r="Q86" s="25">
        <f>SUM(C86:P86)</f>
        <v>17</v>
      </c>
      <c r="R86" s="16">
        <f>COUNTIF(C86:P86,"&gt;0")</f>
        <v>1</v>
      </c>
      <c r="S86" s="175">
        <f>Q86/R86</f>
        <v>17</v>
      </c>
      <c r="T86" s="180">
        <f>COUNTIF(C86:O86,"&gt;=200")</f>
        <v>0</v>
      </c>
      <c r="U86" s="180">
        <f>COUNTIF(C86:O86,"&gt;=100")</f>
        <v>0</v>
      </c>
    </row>
    <row r="87" spans="1:21" ht="16.5" thickBot="1">
      <c r="A87" s="87" t="s">
        <v>187</v>
      </c>
      <c r="B87" s="226" t="s">
        <v>107</v>
      </c>
      <c r="C87" s="22" t="s">
        <v>42</v>
      </c>
      <c r="D87" s="22">
        <v>16</v>
      </c>
      <c r="E87" s="22" t="s">
        <v>42</v>
      </c>
      <c r="F87" s="21" t="s">
        <v>42</v>
      </c>
      <c r="G87" s="21" t="s">
        <v>42</v>
      </c>
      <c r="H87" s="21" t="s">
        <v>42</v>
      </c>
      <c r="I87" s="21" t="s">
        <v>42</v>
      </c>
      <c r="J87" s="21" t="s">
        <v>42</v>
      </c>
      <c r="K87" s="161" t="s">
        <v>42</v>
      </c>
      <c r="L87" s="21" t="s">
        <v>42</v>
      </c>
      <c r="M87" s="4" t="s">
        <v>42</v>
      </c>
      <c r="N87" s="9" t="s">
        <v>42</v>
      </c>
      <c r="O87" s="9" t="s">
        <v>417</v>
      </c>
      <c r="P87" s="9"/>
      <c r="Q87" s="25">
        <f>SUM(C87:P87)</f>
        <v>16</v>
      </c>
      <c r="R87" s="16">
        <f>COUNTIF(C87:P87,"&gt;0")</f>
        <v>1</v>
      </c>
      <c r="S87" s="175">
        <f>Q87/R87</f>
        <v>16</v>
      </c>
      <c r="T87" s="180">
        <f>COUNTIF(C87:O87,"&gt;=200")</f>
        <v>0</v>
      </c>
      <c r="U87" s="180">
        <f>COUNTIF(C87:O87,"&gt;=100")</f>
        <v>0</v>
      </c>
    </row>
    <row r="88" spans="1:21" ht="16.5" thickBot="1">
      <c r="A88" s="87" t="s">
        <v>188</v>
      </c>
      <c r="B88" s="226" t="s">
        <v>315</v>
      </c>
      <c r="C88" s="22" t="s">
        <v>42</v>
      </c>
      <c r="D88" s="22" t="s">
        <v>42</v>
      </c>
      <c r="E88" s="22" t="s">
        <v>42</v>
      </c>
      <c r="F88" s="22" t="s">
        <v>42</v>
      </c>
      <c r="G88" s="22" t="s">
        <v>42</v>
      </c>
      <c r="H88" s="21">
        <v>16</v>
      </c>
      <c r="I88" s="21" t="s">
        <v>42</v>
      </c>
      <c r="J88" s="53" t="s">
        <v>42</v>
      </c>
      <c r="K88" s="213" t="s">
        <v>42</v>
      </c>
      <c r="L88" s="21" t="s">
        <v>42</v>
      </c>
      <c r="M88" s="4" t="s">
        <v>42</v>
      </c>
      <c r="N88" s="9" t="s">
        <v>42</v>
      </c>
      <c r="O88" s="9" t="s">
        <v>417</v>
      </c>
      <c r="P88" s="9"/>
      <c r="Q88" s="25">
        <f>SUM(C88:P88)</f>
        <v>16</v>
      </c>
      <c r="R88" s="16">
        <f>COUNTIF(C88:P88,"&gt;0")</f>
        <v>1</v>
      </c>
      <c r="S88" s="175">
        <f>Q88/R88</f>
        <v>16</v>
      </c>
      <c r="T88" s="180">
        <f>COUNTIF(C88:O88,"&gt;=200")</f>
        <v>0</v>
      </c>
      <c r="U88" s="180">
        <f>COUNTIF(C88:O88,"&gt;=100")</f>
        <v>0</v>
      </c>
    </row>
    <row r="89" spans="1:21" ht="15.75">
      <c r="A89" s="87" t="s">
        <v>189</v>
      </c>
      <c r="B89" s="8" t="s">
        <v>200</v>
      </c>
      <c r="C89" s="21" t="s">
        <v>42</v>
      </c>
      <c r="D89" s="21" t="s">
        <v>42</v>
      </c>
      <c r="E89" s="21" t="s">
        <v>42</v>
      </c>
      <c r="F89" s="21" t="s">
        <v>42</v>
      </c>
      <c r="G89" s="21" t="s">
        <v>42</v>
      </c>
      <c r="H89" s="21" t="s">
        <v>42</v>
      </c>
      <c r="I89" s="21" t="s">
        <v>42</v>
      </c>
      <c r="J89" s="4">
        <v>16</v>
      </c>
      <c r="K89" s="465" t="s">
        <v>42</v>
      </c>
      <c r="L89" s="4" t="s">
        <v>42</v>
      </c>
      <c r="M89" s="4" t="s">
        <v>42</v>
      </c>
      <c r="N89" s="9" t="s">
        <v>42</v>
      </c>
      <c r="O89" s="9" t="s">
        <v>417</v>
      </c>
      <c r="P89" s="9"/>
      <c r="Q89" s="25">
        <f>SUM(C89:P89)</f>
        <v>16</v>
      </c>
      <c r="R89" s="16">
        <f>COUNTIF(C89:P89,"&gt;0")</f>
        <v>1</v>
      </c>
      <c r="S89" s="94">
        <f>Q89/R89</f>
        <v>16</v>
      </c>
      <c r="T89" s="180">
        <f>COUNTIF(C89:O89,"&gt;=200")</f>
        <v>0</v>
      </c>
      <c r="U89" s="180">
        <f>COUNTIF(C89:O89,"&gt;=100")</f>
        <v>0</v>
      </c>
    </row>
    <row r="90" spans="1:21" ht="15.75">
      <c r="A90" s="87" t="s">
        <v>190</v>
      </c>
      <c r="B90" s="226" t="s">
        <v>105</v>
      </c>
      <c r="C90" s="22" t="s">
        <v>42</v>
      </c>
      <c r="D90" s="22">
        <v>15</v>
      </c>
      <c r="E90" s="22" t="s">
        <v>42</v>
      </c>
      <c r="F90" s="21" t="s">
        <v>42</v>
      </c>
      <c r="G90" s="21" t="s">
        <v>42</v>
      </c>
      <c r="H90" s="21" t="s">
        <v>42</v>
      </c>
      <c r="I90" s="21" t="s">
        <v>42</v>
      </c>
      <c r="J90" s="21" t="s">
        <v>42</v>
      </c>
      <c r="K90" s="53" t="s">
        <v>42</v>
      </c>
      <c r="L90" s="21" t="s">
        <v>42</v>
      </c>
      <c r="M90" s="4" t="s">
        <v>42</v>
      </c>
      <c r="N90" s="9" t="s">
        <v>42</v>
      </c>
      <c r="O90" s="9" t="s">
        <v>417</v>
      </c>
      <c r="P90" s="9"/>
      <c r="Q90" s="25">
        <f>SUM(C90:P90)</f>
        <v>15</v>
      </c>
      <c r="R90" s="16">
        <f>COUNTIF(C90:P90,"&gt;0")</f>
        <v>1</v>
      </c>
      <c r="S90" s="175">
        <f>Q90/R90</f>
        <v>15</v>
      </c>
      <c r="T90" s="180">
        <f>COUNTIF(C90:O90,"&gt;=200")</f>
        <v>0</v>
      </c>
      <c r="U90" s="180">
        <f>COUNTIF(C90:O90,"&gt;=100")</f>
        <v>0</v>
      </c>
    </row>
    <row r="91" spans="1:21" ht="15.75">
      <c r="A91" s="87" t="s">
        <v>208</v>
      </c>
      <c r="B91" s="8" t="s">
        <v>420</v>
      </c>
      <c r="C91" s="21" t="s">
        <v>42</v>
      </c>
      <c r="D91" s="21" t="s">
        <v>42</v>
      </c>
      <c r="E91" s="21" t="s">
        <v>42</v>
      </c>
      <c r="F91" s="21" t="s">
        <v>42</v>
      </c>
      <c r="G91" s="21" t="s">
        <v>42</v>
      </c>
      <c r="H91" s="21" t="s">
        <v>42</v>
      </c>
      <c r="I91" s="21" t="s">
        <v>42</v>
      </c>
      <c r="J91" s="4" t="s">
        <v>42</v>
      </c>
      <c r="K91" s="94" t="s">
        <v>42</v>
      </c>
      <c r="L91" s="4" t="s">
        <v>42</v>
      </c>
      <c r="M91" s="163">
        <v>15</v>
      </c>
      <c r="N91" s="9" t="s">
        <v>42</v>
      </c>
      <c r="O91" s="9" t="s">
        <v>417</v>
      </c>
      <c r="P91" s="9"/>
      <c r="Q91" s="25">
        <f>SUM(C91:P91)</f>
        <v>15</v>
      </c>
      <c r="R91" s="16">
        <f>COUNTIF(C91:P91,"&gt;0")</f>
        <v>1</v>
      </c>
      <c r="S91" s="94">
        <f>Q91/R91</f>
        <v>15</v>
      </c>
      <c r="T91" s="180">
        <f>COUNTIF(C91:O91,"&gt;=200")</f>
        <v>0</v>
      </c>
      <c r="U91" s="180">
        <f>COUNTIF(C91:O91,"&gt;=100")</f>
        <v>0</v>
      </c>
    </row>
    <row r="92" spans="1:21" ht="15.75">
      <c r="A92" s="87" t="s">
        <v>209</v>
      </c>
      <c r="B92" s="8" t="s">
        <v>512</v>
      </c>
      <c r="C92" s="22" t="s">
        <v>42</v>
      </c>
      <c r="D92" s="22" t="s">
        <v>42</v>
      </c>
      <c r="E92" s="22" t="s">
        <v>42</v>
      </c>
      <c r="F92" s="22" t="s">
        <v>42</v>
      </c>
      <c r="G92" s="22" t="s">
        <v>42</v>
      </c>
      <c r="H92" s="21" t="s">
        <v>42</v>
      </c>
      <c r="I92" s="21" t="s">
        <v>42</v>
      </c>
      <c r="J92" s="21" t="s">
        <v>42</v>
      </c>
      <c r="K92" s="53" t="s">
        <v>42</v>
      </c>
      <c r="L92" s="21" t="s">
        <v>42</v>
      </c>
      <c r="M92" s="9" t="s">
        <v>42</v>
      </c>
      <c r="N92" s="9" t="s">
        <v>42</v>
      </c>
      <c r="O92" s="9" t="s">
        <v>42</v>
      </c>
      <c r="P92" s="455">
        <v>15</v>
      </c>
      <c r="Q92" s="25">
        <f>SUM(C92:P92)</f>
        <v>15</v>
      </c>
      <c r="R92" s="16">
        <f>COUNTIF(C92:P92,"&gt;0")</f>
        <v>1</v>
      </c>
      <c r="S92" s="175">
        <f>Q92/R92</f>
        <v>15</v>
      </c>
      <c r="T92" s="180">
        <f>COUNTIF(C92:O92,"&gt;=200")</f>
        <v>0</v>
      </c>
      <c r="U92" s="180">
        <f>COUNTIF(C92:O92,"&gt;=100")</f>
        <v>0</v>
      </c>
    </row>
    <row r="93" spans="1:21" ht="16.5" thickBot="1">
      <c r="A93" s="87" t="s">
        <v>210</v>
      </c>
      <c r="B93" s="226" t="s">
        <v>154</v>
      </c>
      <c r="C93" s="22" t="s">
        <v>42</v>
      </c>
      <c r="D93" s="22" t="s">
        <v>42</v>
      </c>
      <c r="E93" s="22" t="s">
        <v>42</v>
      </c>
      <c r="F93" s="22" t="s">
        <v>42</v>
      </c>
      <c r="G93" s="22" t="s">
        <v>42</v>
      </c>
      <c r="H93" s="21" t="s">
        <v>42</v>
      </c>
      <c r="I93" s="21">
        <v>13</v>
      </c>
      <c r="J93" s="53" t="s">
        <v>42</v>
      </c>
      <c r="K93" s="238" t="s">
        <v>42</v>
      </c>
      <c r="L93" s="21" t="s">
        <v>42</v>
      </c>
      <c r="M93" s="90" t="s">
        <v>42</v>
      </c>
      <c r="N93" s="9" t="s">
        <v>42</v>
      </c>
      <c r="O93" s="9" t="s">
        <v>417</v>
      </c>
      <c r="P93" s="9"/>
      <c r="Q93" s="25">
        <f>SUM(C93:P93)</f>
        <v>13</v>
      </c>
      <c r="R93" s="16">
        <f>COUNTIF(C93:P93,"&gt;0")</f>
        <v>1</v>
      </c>
      <c r="S93" s="175">
        <f>Q93/R93</f>
        <v>13</v>
      </c>
      <c r="T93" s="180">
        <f>COUNTIF(C93:O93,"&gt;=200")</f>
        <v>0</v>
      </c>
      <c r="U93" s="180">
        <f>COUNTIF(C93:O93,"&gt;=100")</f>
        <v>0</v>
      </c>
    </row>
    <row r="94" spans="1:21" ht="15.75">
      <c r="A94" s="87" t="s">
        <v>211</v>
      </c>
      <c r="B94" s="226" t="s">
        <v>498</v>
      </c>
      <c r="C94" s="22" t="s">
        <v>42</v>
      </c>
      <c r="D94" s="22" t="s">
        <v>42</v>
      </c>
      <c r="E94" s="22" t="s">
        <v>42</v>
      </c>
      <c r="F94" s="22" t="s">
        <v>42</v>
      </c>
      <c r="G94" s="22" t="s">
        <v>42</v>
      </c>
      <c r="H94" s="21" t="s">
        <v>42</v>
      </c>
      <c r="I94" s="21" t="s">
        <v>42</v>
      </c>
      <c r="J94" s="21" t="s">
        <v>42</v>
      </c>
      <c r="K94" s="53" t="s">
        <v>42</v>
      </c>
      <c r="L94" s="21" t="s">
        <v>42</v>
      </c>
      <c r="M94" s="9" t="s">
        <v>42</v>
      </c>
      <c r="N94" s="9" t="s">
        <v>42</v>
      </c>
      <c r="O94" s="432">
        <v>13</v>
      </c>
      <c r="P94" s="432"/>
      <c r="Q94" s="25">
        <f>SUM(C94:P94)</f>
        <v>13</v>
      </c>
      <c r="R94" s="16">
        <f>COUNTIF(C94:P94,"&gt;0")</f>
        <v>1</v>
      </c>
      <c r="S94" s="175">
        <f>Q94/R94</f>
        <v>13</v>
      </c>
      <c r="T94" s="180">
        <f>COUNTIF(C94:O94,"&gt;=200")</f>
        <v>0</v>
      </c>
      <c r="U94" s="180">
        <f>COUNTIF(C94:O94,"&gt;=100")</f>
        <v>0</v>
      </c>
    </row>
    <row r="95" spans="1:21" ht="15.75">
      <c r="A95" s="87" t="s">
        <v>212</v>
      </c>
      <c r="B95" s="8" t="s">
        <v>38</v>
      </c>
      <c r="C95" s="21" t="s">
        <v>42</v>
      </c>
      <c r="D95" s="21">
        <v>3</v>
      </c>
      <c r="E95" s="21" t="s">
        <v>42</v>
      </c>
      <c r="F95" s="21" t="s">
        <v>42</v>
      </c>
      <c r="G95" s="21">
        <v>9</v>
      </c>
      <c r="H95" s="21" t="s">
        <v>42</v>
      </c>
      <c r="I95" s="21" t="s">
        <v>42</v>
      </c>
      <c r="J95" s="21" t="s">
        <v>42</v>
      </c>
      <c r="K95" s="53" t="s">
        <v>42</v>
      </c>
      <c r="L95" s="21" t="s">
        <v>42</v>
      </c>
      <c r="M95" s="4" t="s">
        <v>42</v>
      </c>
      <c r="N95" s="9" t="s">
        <v>42</v>
      </c>
      <c r="O95" s="9" t="s">
        <v>417</v>
      </c>
      <c r="P95" s="9"/>
      <c r="Q95" s="25">
        <f>SUM(C95:P95)</f>
        <v>12</v>
      </c>
      <c r="R95" s="16">
        <f>COUNTIF(C95:P95,"&gt;0")</f>
        <v>2</v>
      </c>
      <c r="S95" s="175">
        <f>Q95/R95</f>
        <v>6</v>
      </c>
      <c r="T95" s="180">
        <f>COUNTIF(C95:O95,"&gt;=200")</f>
        <v>0</v>
      </c>
      <c r="U95" s="180">
        <f>COUNTIF(C95:O95,"&gt;=100")</f>
        <v>0</v>
      </c>
    </row>
    <row r="96" spans="1:21" ht="15.75">
      <c r="A96" s="87" t="s">
        <v>213</v>
      </c>
      <c r="B96" s="226" t="s">
        <v>102</v>
      </c>
      <c r="C96" s="22" t="s">
        <v>42</v>
      </c>
      <c r="D96" s="22">
        <v>12</v>
      </c>
      <c r="E96" s="22" t="s">
        <v>42</v>
      </c>
      <c r="F96" s="21" t="s">
        <v>42</v>
      </c>
      <c r="G96" s="21" t="s">
        <v>42</v>
      </c>
      <c r="H96" s="21" t="s">
        <v>42</v>
      </c>
      <c r="I96" s="21" t="s">
        <v>42</v>
      </c>
      <c r="J96" s="21" t="s">
        <v>42</v>
      </c>
      <c r="K96" s="53" t="s">
        <v>42</v>
      </c>
      <c r="L96" s="21" t="s">
        <v>42</v>
      </c>
      <c r="M96" s="4" t="s">
        <v>42</v>
      </c>
      <c r="N96" s="9" t="s">
        <v>42</v>
      </c>
      <c r="O96" s="9" t="s">
        <v>417</v>
      </c>
      <c r="P96" s="9"/>
      <c r="Q96" s="25">
        <f>SUM(C96:P96)</f>
        <v>12</v>
      </c>
      <c r="R96" s="16">
        <f>COUNTIF(C96:P96,"&gt;0")</f>
        <v>1</v>
      </c>
      <c r="S96" s="175">
        <f>Q96/R96</f>
        <v>12</v>
      </c>
      <c r="T96" s="180">
        <f>COUNTIF(C96:O96,"&gt;=200")</f>
        <v>0</v>
      </c>
      <c r="U96" s="180">
        <f>COUNTIF(C96:O96,"&gt;=100")</f>
        <v>0</v>
      </c>
    </row>
    <row r="97" spans="1:21" ht="16.5" thickBot="1">
      <c r="A97" s="87" t="s">
        <v>214</v>
      </c>
      <c r="B97" s="226" t="s">
        <v>57</v>
      </c>
      <c r="C97" s="22" t="s">
        <v>42</v>
      </c>
      <c r="D97" s="22" t="s">
        <v>42</v>
      </c>
      <c r="E97" s="22" t="s">
        <v>42</v>
      </c>
      <c r="F97" s="22">
        <v>11</v>
      </c>
      <c r="G97" s="21" t="s">
        <v>42</v>
      </c>
      <c r="H97" s="21" t="s">
        <v>42</v>
      </c>
      <c r="I97" s="21" t="s">
        <v>42</v>
      </c>
      <c r="J97" s="21" t="s">
        <v>42</v>
      </c>
      <c r="K97" s="161" t="s">
        <v>42</v>
      </c>
      <c r="L97" s="21" t="s">
        <v>42</v>
      </c>
      <c r="M97" s="4" t="s">
        <v>42</v>
      </c>
      <c r="N97" s="9" t="s">
        <v>42</v>
      </c>
      <c r="O97" s="9" t="s">
        <v>417</v>
      </c>
      <c r="P97" s="9"/>
      <c r="Q97" s="25">
        <f>SUM(C97:P97)</f>
        <v>11</v>
      </c>
      <c r="R97" s="16">
        <f>COUNTIF(C97:P97,"&gt;0")</f>
        <v>1</v>
      </c>
      <c r="S97" s="175">
        <f>Q97/R97</f>
        <v>11</v>
      </c>
      <c r="T97" s="180">
        <f>COUNTIF(C97:O97,"&gt;=200")</f>
        <v>0</v>
      </c>
      <c r="U97" s="180">
        <f>COUNTIF(C97:O97,"&gt;=100")</f>
        <v>0</v>
      </c>
    </row>
    <row r="98" spans="1:21" ht="16.5" thickBot="1">
      <c r="A98" s="87" t="s">
        <v>215</v>
      </c>
      <c r="B98" s="226" t="s">
        <v>93</v>
      </c>
      <c r="C98" s="22" t="s">
        <v>42</v>
      </c>
      <c r="D98" s="22" t="s">
        <v>42</v>
      </c>
      <c r="E98" s="22">
        <v>11</v>
      </c>
      <c r="F98" s="21" t="s">
        <v>42</v>
      </c>
      <c r="G98" s="21" t="s">
        <v>42</v>
      </c>
      <c r="H98" s="21" t="s">
        <v>42</v>
      </c>
      <c r="I98" s="21" t="s">
        <v>42</v>
      </c>
      <c r="J98" s="53" t="s">
        <v>42</v>
      </c>
      <c r="K98" s="213" t="s">
        <v>42</v>
      </c>
      <c r="L98" s="21" t="s">
        <v>42</v>
      </c>
      <c r="M98" s="4" t="s">
        <v>42</v>
      </c>
      <c r="N98" s="9" t="s">
        <v>42</v>
      </c>
      <c r="O98" s="9" t="s">
        <v>417</v>
      </c>
      <c r="P98" s="9"/>
      <c r="Q98" s="25">
        <f>SUM(C98:P98)</f>
        <v>11</v>
      </c>
      <c r="R98" s="16">
        <f>COUNTIF(C98:P98,"&gt;0")</f>
        <v>1</v>
      </c>
      <c r="S98" s="175">
        <f>Q98/R98</f>
        <v>11</v>
      </c>
      <c r="T98" s="180">
        <f>COUNTIF(C98:O98,"&gt;=200")</f>
        <v>0</v>
      </c>
      <c r="U98" s="180">
        <f>COUNTIF(C98:O98,"&gt;=100")</f>
        <v>0</v>
      </c>
    </row>
    <row r="99" spans="1:21" ht="15.75">
      <c r="A99" s="87" t="s">
        <v>216</v>
      </c>
      <c r="B99" s="226" t="s">
        <v>62</v>
      </c>
      <c r="C99" s="22" t="s">
        <v>42</v>
      </c>
      <c r="D99" s="22" t="s">
        <v>42</v>
      </c>
      <c r="E99" s="22">
        <v>11</v>
      </c>
      <c r="F99" s="21" t="s">
        <v>42</v>
      </c>
      <c r="G99" s="21" t="s">
        <v>42</v>
      </c>
      <c r="H99" s="21" t="s">
        <v>42</v>
      </c>
      <c r="I99" s="21" t="s">
        <v>42</v>
      </c>
      <c r="J99" s="21" t="s">
        <v>42</v>
      </c>
      <c r="K99" s="63" t="s">
        <v>42</v>
      </c>
      <c r="L99" s="21" t="s">
        <v>42</v>
      </c>
      <c r="M99" s="4" t="s">
        <v>42</v>
      </c>
      <c r="N99" s="9" t="s">
        <v>42</v>
      </c>
      <c r="O99" s="9" t="s">
        <v>417</v>
      </c>
      <c r="P99" s="9"/>
      <c r="Q99" s="25">
        <f>SUM(C99:P99)</f>
        <v>11</v>
      </c>
      <c r="R99" s="16">
        <f>COUNTIF(C99:P99,"&gt;0")</f>
        <v>1</v>
      </c>
      <c r="S99" s="175">
        <f>Q99/R99</f>
        <v>11</v>
      </c>
      <c r="T99" s="180">
        <f>COUNTIF(C99:O99,"&gt;=200")</f>
        <v>0</v>
      </c>
      <c r="U99" s="180">
        <f>COUNTIF(C99:O99,"&gt;=100")</f>
        <v>0</v>
      </c>
    </row>
    <row r="100" spans="1:21" ht="15.75">
      <c r="A100" s="87" t="s">
        <v>217</v>
      </c>
      <c r="B100" s="226" t="s">
        <v>123</v>
      </c>
      <c r="C100" s="22">
        <v>11</v>
      </c>
      <c r="D100" s="22" t="s">
        <v>42</v>
      </c>
      <c r="E100" s="22" t="s">
        <v>42</v>
      </c>
      <c r="F100" s="21" t="s">
        <v>42</v>
      </c>
      <c r="G100" s="21" t="s">
        <v>42</v>
      </c>
      <c r="H100" s="21" t="s">
        <v>42</v>
      </c>
      <c r="I100" s="21" t="s">
        <v>42</v>
      </c>
      <c r="J100" s="21" t="s">
        <v>42</v>
      </c>
      <c r="K100" s="53" t="s">
        <v>42</v>
      </c>
      <c r="L100" s="21" t="s">
        <v>42</v>
      </c>
      <c r="M100" s="4" t="s">
        <v>42</v>
      </c>
      <c r="N100" s="9" t="s">
        <v>42</v>
      </c>
      <c r="O100" s="9" t="s">
        <v>417</v>
      </c>
      <c r="P100" s="9"/>
      <c r="Q100" s="25">
        <f>SUM(C100:P100)</f>
        <v>11</v>
      </c>
      <c r="R100" s="16">
        <f>COUNTIF(C100:P100,"&gt;0")</f>
        <v>1</v>
      </c>
      <c r="S100" s="175">
        <f>Q100/R100</f>
        <v>11</v>
      </c>
      <c r="T100" s="180">
        <f>COUNTIF(C100:O100,"&gt;=200")</f>
        <v>0</v>
      </c>
      <c r="U100" s="180">
        <f>COUNTIF(C100:O100,"&gt;=100")</f>
        <v>0</v>
      </c>
    </row>
    <row r="101" spans="1:21" ht="15.75">
      <c r="A101" s="87" t="s">
        <v>218</v>
      </c>
      <c r="B101" s="229" t="s">
        <v>178</v>
      </c>
      <c r="C101" s="22" t="s">
        <v>42</v>
      </c>
      <c r="D101" s="22" t="s">
        <v>42</v>
      </c>
      <c r="E101" s="22" t="s">
        <v>42</v>
      </c>
      <c r="F101" s="22" t="s">
        <v>42</v>
      </c>
      <c r="G101" s="22" t="s">
        <v>42</v>
      </c>
      <c r="H101" s="21">
        <v>10</v>
      </c>
      <c r="I101" s="21" t="s">
        <v>42</v>
      </c>
      <c r="J101" s="21" t="s">
        <v>42</v>
      </c>
      <c r="K101" s="53" t="s">
        <v>42</v>
      </c>
      <c r="L101" s="21" t="s">
        <v>42</v>
      </c>
      <c r="M101" s="4" t="s">
        <v>42</v>
      </c>
      <c r="N101" s="9" t="s">
        <v>42</v>
      </c>
      <c r="O101" s="9" t="s">
        <v>417</v>
      </c>
      <c r="P101" s="9"/>
      <c r="Q101" s="25">
        <f>SUM(C101:P101)</f>
        <v>10</v>
      </c>
      <c r="R101" s="16">
        <f>COUNTIF(C101:P101,"&gt;0")</f>
        <v>1</v>
      </c>
      <c r="S101" s="175">
        <f>Q101/R101</f>
        <v>10</v>
      </c>
      <c r="T101" s="180">
        <f>COUNTIF(C101:O101,"&gt;=200")</f>
        <v>0</v>
      </c>
      <c r="U101" s="180">
        <f>COUNTIF(C101:O101,"&gt;=100")</f>
        <v>0</v>
      </c>
    </row>
    <row r="102" spans="1:21" ht="15.75">
      <c r="A102" s="87" t="s">
        <v>220</v>
      </c>
      <c r="B102" s="226" t="s">
        <v>496</v>
      </c>
      <c r="C102" s="22" t="s">
        <v>42</v>
      </c>
      <c r="D102" s="22" t="s">
        <v>42</v>
      </c>
      <c r="E102" s="22" t="s">
        <v>42</v>
      </c>
      <c r="F102" s="22" t="s">
        <v>42</v>
      </c>
      <c r="G102" s="22" t="s">
        <v>42</v>
      </c>
      <c r="H102" s="21" t="s">
        <v>42</v>
      </c>
      <c r="I102" s="21" t="s">
        <v>42</v>
      </c>
      <c r="J102" s="21" t="s">
        <v>42</v>
      </c>
      <c r="K102" s="53" t="s">
        <v>42</v>
      </c>
      <c r="L102" s="21" t="s">
        <v>42</v>
      </c>
      <c r="M102" s="9" t="s">
        <v>42</v>
      </c>
      <c r="N102" s="9" t="s">
        <v>42</v>
      </c>
      <c r="O102" s="432">
        <v>10</v>
      </c>
      <c r="P102" s="432"/>
      <c r="Q102" s="25">
        <f>SUM(C102:P102)</f>
        <v>10</v>
      </c>
      <c r="R102" s="16">
        <f>COUNTIF(C102:P102,"&gt;0")</f>
        <v>1</v>
      </c>
      <c r="S102" s="175">
        <f>Q102/R102</f>
        <v>10</v>
      </c>
      <c r="T102" s="180">
        <f>COUNTIF(C102:O102,"&gt;=200")</f>
        <v>0</v>
      </c>
      <c r="U102" s="180">
        <f>COUNTIF(C102:O102,"&gt;=100")</f>
        <v>0</v>
      </c>
    </row>
    <row r="103" spans="1:21" ht="16.5" thickBot="1">
      <c r="A103" s="86" t="s">
        <v>221</v>
      </c>
      <c r="B103" s="228" t="s">
        <v>155</v>
      </c>
      <c r="C103" s="70" t="s">
        <v>42</v>
      </c>
      <c r="D103" s="70" t="s">
        <v>42</v>
      </c>
      <c r="E103" s="70" t="s">
        <v>42</v>
      </c>
      <c r="F103" s="70" t="s">
        <v>42</v>
      </c>
      <c r="G103" s="70" t="s">
        <v>42</v>
      </c>
      <c r="H103" s="71" t="s">
        <v>42</v>
      </c>
      <c r="I103" s="71">
        <v>9</v>
      </c>
      <c r="J103" s="71" t="s">
        <v>42</v>
      </c>
      <c r="K103" s="77" t="s">
        <v>42</v>
      </c>
      <c r="L103" s="77" t="s">
        <v>42</v>
      </c>
      <c r="M103" s="327" t="s">
        <v>42</v>
      </c>
      <c r="N103" s="76" t="s">
        <v>42</v>
      </c>
      <c r="O103" s="76" t="s">
        <v>417</v>
      </c>
      <c r="P103" s="76"/>
      <c r="Q103" s="25">
        <f>SUM(C103:P103)</f>
        <v>9</v>
      </c>
      <c r="R103" s="16">
        <f>COUNTIF(C103:P103,"&gt;0")</f>
        <v>1</v>
      </c>
      <c r="S103" s="177">
        <f>Q103/R103</f>
        <v>9</v>
      </c>
      <c r="T103" s="409">
        <f>COUNTIF(C103:O103,"&gt;=200")</f>
        <v>0</v>
      </c>
      <c r="U103" s="409">
        <f>COUNTIF(C103:O103,"&gt;=100")</f>
        <v>0</v>
      </c>
    </row>
    <row r="104" spans="1:21" ht="17.25" thickBot="1" thickTop="1">
      <c r="A104" s="20" t="s">
        <v>222</v>
      </c>
      <c r="B104" s="460" t="s">
        <v>201</v>
      </c>
      <c r="C104" s="21" t="s">
        <v>42</v>
      </c>
      <c r="D104" s="21" t="s">
        <v>42</v>
      </c>
      <c r="E104" s="21" t="s">
        <v>42</v>
      </c>
      <c r="F104" s="21" t="s">
        <v>42</v>
      </c>
      <c r="G104" s="21" t="s">
        <v>42</v>
      </c>
      <c r="H104" s="21" t="s">
        <v>42</v>
      </c>
      <c r="I104" s="21" t="s">
        <v>42</v>
      </c>
      <c r="J104" s="94">
        <v>9</v>
      </c>
      <c r="K104" s="459" t="s">
        <v>42</v>
      </c>
      <c r="L104" s="4" t="s">
        <v>42</v>
      </c>
      <c r="M104" s="4" t="s">
        <v>42</v>
      </c>
      <c r="N104" s="9" t="s">
        <v>42</v>
      </c>
      <c r="O104" s="9" t="s">
        <v>417</v>
      </c>
      <c r="P104" s="46"/>
      <c r="Q104" s="25">
        <f>SUM(C104:P104)</f>
        <v>9</v>
      </c>
      <c r="R104" s="16">
        <f>COUNTIF(C104:P104,"&gt;0")</f>
        <v>1</v>
      </c>
      <c r="S104" s="465">
        <f>Q104/R104</f>
        <v>9</v>
      </c>
      <c r="T104" s="407">
        <f>COUNTIF(C104:O104,"&gt;=200")</f>
        <v>0</v>
      </c>
      <c r="U104" s="407">
        <f>COUNTIF(C104:O104,"&gt;=100")</f>
        <v>0</v>
      </c>
    </row>
    <row r="105" spans="1:21" ht="15.75">
      <c r="A105" s="20" t="s">
        <v>232</v>
      </c>
      <c r="B105" s="226" t="s">
        <v>125</v>
      </c>
      <c r="C105" s="34">
        <v>8</v>
      </c>
      <c r="D105" s="34" t="s">
        <v>42</v>
      </c>
      <c r="E105" s="34" t="s">
        <v>42</v>
      </c>
      <c r="F105" s="26" t="s">
        <v>42</v>
      </c>
      <c r="G105" s="26" t="s">
        <v>42</v>
      </c>
      <c r="H105" s="26" t="s">
        <v>42</v>
      </c>
      <c r="I105" s="26" t="s">
        <v>42</v>
      </c>
      <c r="J105" s="26" t="s">
        <v>42</v>
      </c>
      <c r="K105" s="161" t="s">
        <v>42</v>
      </c>
      <c r="L105" s="21" t="s">
        <v>42</v>
      </c>
      <c r="M105" s="4" t="s">
        <v>42</v>
      </c>
      <c r="N105" s="9" t="s">
        <v>42</v>
      </c>
      <c r="O105" s="9" t="s">
        <v>417</v>
      </c>
      <c r="P105" s="9"/>
      <c r="Q105" s="25">
        <f>SUM(C105:P105)</f>
        <v>8</v>
      </c>
      <c r="R105" s="16">
        <f>COUNTIF(C105:P105,"&gt;0")</f>
        <v>1</v>
      </c>
      <c r="S105" s="175">
        <f>Q105/R105</f>
        <v>8</v>
      </c>
      <c r="T105" s="180">
        <f>COUNTIF(C105:O105,"&gt;=200")</f>
        <v>0</v>
      </c>
      <c r="U105" s="180">
        <f>COUNTIF(C105:O105,"&gt;=100")</f>
        <v>0</v>
      </c>
    </row>
    <row r="106" spans="1:21" ht="15.75">
      <c r="A106" s="20" t="s">
        <v>233</v>
      </c>
      <c r="B106" s="436" t="s">
        <v>156</v>
      </c>
      <c r="C106" s="34" t="s">
        <v>42</v>
      </c>
      <c r="D106" s="34" t="s">
        <v>42</v>
      </c>
      <c r="E106" s="34" t="s">
        <v>42</v>
      </c>
      <c r="F106" s="34" t="s">
        <v>42</v>
      </c>
      <c r="G106" s="34" t="s">
        <v>42</v>
      </c>
      <c r="H106" s="26" t="s">
        <v>42</v>
      </c>
      <c r="I106" s="26">
        <v>8</v>
      </c>
      <c r="J106" s="26" t="s">
        <v>42</v>
      </c>
      <c r="K106" s="161" t="s">
        <v>42</v>
      </c>
      <c r="L106" s="21" t="s">
        <v>42</v>
      </c>
      <c r="M106" s="4" t="s">
        <v>42</v>
      </c>
      <c r="N106" s="9" t="s">
        <v>42</v>
      </c>
      <c r="O106" s="9" t="s">
        <v>417</v>
      </c>
      <c r="P106" s="9"/>
      <c r="Q106" s="25">
        <f>SUM(C106:P106)</f>
        <v>8</v>
      </c>
      <c r="R106" s="16">
        <f>COUNTIF(C106:P106,"&gt;0")</f>
        <v>1</v>
      </c>
      <c r="S106" s="175">
        <f>Q106/R106</f>
        <v>8</v>
      </c>
      <c r="T106" s="180">
        <f>COUNTIF(C106:O106,"&gt;=200")</f>
        <v>0</v>
      </c>
      <c r="U106" s="180">
        <f>COUNTIF(C106:O106,"&gt;=100")</f>
        <v>0</v>
      </c>
    </row>
    <row r="107" spans="1:21" ht="15.75">
      <c r="A107" s="20" t="s">
        <v>234</v>
      </c>
      <c r="B107" s="230" t="s">
        <v>157</v>
      </c>
      <c r="C107" s="34" t="s">
        <v>42</v>
      </c>
      <c r="D107" s="34" t="s">
        <v>42</v>
      </c>
      <c r="E107" s="34" t="s">
        <v>42</v>
      </c>
      <c r="F107" s="34" t="s">
        <v>42</v>
      </c>
      <c r="G107" s="34" t="s">
        <v>42</v>
      </c>
      <c r="H107" s="26" t="s">
        <v>42</v>
      </c>
      <c r="I107" s="26">
        <v>8</v>
      </c>
      <c r="J107" s="26" t="s">
        <v>42</v>
      </c>
      <c r="K107" s="161" t="s">
        <v>42</v>
      </c>
      <c r="L107" s="21" t="s">
        <v>42</v>
      </c>
      <c r="M107" s="4" t="s">
        <v>42</v>
      </c>
      <c r="N107" s="9" t="s">
        <v>42</v>
      </c>
      <c r="O107" s="9" t="s">
        <v>417</v>
      </c>
      <c r="P107" s="9"/>
      <c r="Q107" s="25">
        <f>SUM(C107:P107)</f>
        <v>8</v>
      </c>
      <c r="R107" s="16">
        <f>COUNTIF(C107:P107,"&gt;0")</f>
        <v>1</v>
      </c>
      <c r="S107" s="175">
        <f>Q107/R107</f>
        <v>8</v>
      </c>
      <c r="T107" s="180">
        <f>COUNTIF(C107:O107,"&gt;=200")</f>
        <v>0</v>
      </c>
      <c r="U107" s="180">
        <f>COUNTIF(C107:O107,"&gt;=100")</f>
        <v>0</v>
      </c>
    </row>
    <row r="108" spans="1:21" ht="15.75">
      <c r="A108" s="20" t="s">
        <v>322</v>
      </c>
      <c r="B108" s="230" t="s">
        <v>35</v>
      </c>
      <c r="C108" s="34" t="s">
        <v>42</v>
      </c>
      <c r="D108" s="34" t="s">
        <v>42</v>
      </c>
      <c r="E108" s="34" t="s">
        <v>42</v>
      </c>
      <c r="F108" s="34" t="s">
        <v>42</v>
      </c>
      <c r="G108" s="34" t="s">
        <v>42</v>
      </c>
      <c r="H108" s="26">
        <v>8</v>
      </c>
      <c r="I108" s="26" t="s">
        <v>42</v>
      </c>
      <c r="J108" s="26" t="s">
        <v>42</v>
      </c>
      <c r="K108" s="161" t="s">
        <v>42</v>
      </c>
      <c r="L108" s="21" t="s">
        <v>42</v>
      </c>
      <c r="M108" s="4" t="s">
        <v>42</v>
      </c>
      <c r="N108" s="9" t="s">
        <v>42</v>
      </c>
      <c r="O108" s="9" t="s">
        <v>417</v>
      </c>
      <c r="P108" s="9"/>
      <c r="Q108" s="25">
        <f>SUM(C108:P108)</f>
        <v>8</v>
      </c>
      <c r="R108" s="16">
        <f>COUNTIF(C108:P108,"&gt;0")</f>
        <v>1</v>
      </c>
      <c r="S108" s="175">
        <f>Q108/R108</f>
        <v>8</v>
      </c>
      <c r="T108" s="180">
        <f>COUNTIF(C108:O108,"&gt;=200")</f>
        <v>0</v>
      </c>
      <c r="U108" s="180">
        <f>COUNTIF(C108:O108,"&gt;=100")</f>
        <v>0</v>
      </c>
    </row>
    <row r="109" spans="1:21" ht="15.75">
      <c r="A109" s="20" t="s">
        <v>340</v>
      </c>
      <c r="B109" s="231" t="s">
        <v>198</v>
      </c>
      <c r="C109" s="26" t="s">
        <v>42</v>
      </c>
      <c r="D109" s="26" t="s">
        <v>42</v>
      </c>
      <c r="E109" s="26" t="s">
        <v>42</v>
      </c>
      <c r="F109" s="26" t="s">
        <v>42</v>
      </c>
      <c r="G109" s="26" t="s">
        <v>42</v>
      </c>
      <c r="H109" s="26" t="s">
        <v>42</v>
      </c>
      <c r="I109" s="26" t="s">
        <v>42</v>
      </c>
      <c r="J109" s="27">
        <v>8</v>
      </c>
      <c r="K109" s="182" t="s">
        <v>42</v>
      </c>
      <c r="L109" s="4" t="s">
        <v>42</v>
      </c>
      <c r="M109" s="4" t="s">
        <v>42</v>
      </c>
      <c r="N109" s="9" t="s">
        <v>42</v>
      </c>
      <c r="O109" s="9" t="s">
        <v>417</v>
      </c>
      <c r="P109" s="9"/>
      <c r="Q109" s="25">
        <f>SUM(C109:P109)</f>
        <v>8</v>
      </c>
      <c r="R109" s="16">
        <f>COUNTIF(C109:P109,"&gt;0")</f>
        <v>1</v>
      </c>
      <c r="S109" s="94">
        <f>Q109/R109</f>
        <v>8</v>
      </c>
      <c r="T109" s="180">
        <f>COUNTIF(C109:O109,"&gt;=200")</f>
        <v>0</v>
      </c>
      <c r="U109" s="180">
        <f>COUNTIF(C109:O109,"&gt;=100")</f>
        <v>0</v>
      </c>
    </row>
    <row r="110" spans="1:21" ht="16.5" thickBot="1">
      <c r="A110" s="20" t="s">
        <v>341</v>
      </c>
      <c r="B110" s="230" t="s">
        <v>343</v>
      </c>
      <c r="C110" s="22" t="s">
        <v>42</v>
      </c>
      <c r="D110" s="22" t="s">
        <v>42</v>
      </c>
      <c r="E110" s="22" t="s">
        <v>42</v>
      </c>
      <c r="F110" s="21" t="s">
        <v>42</v>
      </c>
      <c r="G110" s="21" t="s">
        <v>42</v>
      </c>
      <c r="H110" s="21" t="s">
        <v>42</v>
      </c>
      <c r="I110" s="21" t="s">
        <v>42</v>
      </c>
      <c r="J110" s="53" t="s">
        <v>42</v>
      </c>
      <c r="K110" s="466">
        <v>8</v>
      </c>
      <c r="L110" s="223" t="s">
        <v>42</v>
      </c>
      <c r="M110" s="4" t="s">
        <v>42</v>
      </c>
      <c r="N110" s="9" t="s">
        <v>42</v>
      </c>
      <c r="O110" s="9" t="s">
        <v>417</v>
      </c>
      <c r="P110" s="9"/>
      <c r="Q110" s="25">
        <f>SUM(C110:P110)</f>
        <v>8</v>
      </c>
      <c r="R110" s="16">
        <f>COUNTIF(C110:P110,"&gt;0")</f>
        <v>1</v>
      </c>
      <c r="S110" s="175">
        <f>Q110/R110</f>
        <v>8</v>
      </c>
      <c r="T110" s="180">
        <f>COUNTIF(C110:O110,"&gt;=200")</f>
        <v>0</v>
      </c>
      <c r="U110" s="180">
        <f>COUNTIF(C110:O110,"&gt;=100")</f>
        <v>0</v>
      </c>
    </row>
    <row r="111" spans="1:21" ht="15.75">
      <c r="A111" s="20" t="s">
        <v>345</v>
      </c>
      <c r="B111" s="230" t="s">
        <v>60</v>
      </c>
      <c r="C111" s="34" t="s">
        <v>42</v>
      </c>
      <c r="D111" s="34" t="s">
        <v>42</v>
      </c>
      <c r="E111" s="34" t="s">
        <v>42</v>
      </c>
      <c r="F111" s="34">
        <v>7</v>
      </c>
      <c r="G111" s="26" t="s">
        <v>42</v>
      </c>
      <c r="H111" s="26" t="s">
        <v>42</v>
      </c>
      <c r="I111" s="26" t="s">
        <v>42</v>
      </c>
      <c r="J111" s="26" t="s">
        <v>42</v>
      </c>
      <c r="K111" s="161" t="s">
        <v>42</v>
      </c>
      <c r="L111" s="21" t="s">
        <v>42</v>
      </c>
      <c r="M111" s="4" t="s">
        <v>42</v>
      </c>
      <c r="N111" s="9" t="s">
        <v>42</v>
      </c>
      <c r="O111" s="9" t="s">
        <v>417</v>
      </c>
      <c r="P111" s="9"/>
      <c r="Q111" s="25">
        <f>SUM(C111:P111)</f>
        <v>7</v>
      </c>
      <c r="R111" s="16">
        <f>COUNTIF(C111:P111,"&gt;0")</f>
        <v>1</v>
      </c>
      <c r="S111" s="175">
        <f>Q111/R111</f>
        <v>7</v>
      </c>
      <c r="T111" s="180">
        <f>COUNTIF(C111:O111,"&gt;=200")</f>
        <v>0</v>
      </c>
      <c r="U111" s="180">
        <f>COUNTIF(C111:O111,"&gt;=100")</f>
        <v>0</v>
      </c>
    </row>
    <row r="112" spans="1:21" ht="15.75">
      <c r="A112" s="20">
        <v>109</v>
      </c>
      <c r="B112" s="304" t="s">
        <v>98</v>
      </c>
      <c r="C112" s="34" t="s">
        <v>42</v>
      </c>
      <c r="D112" s="34" t="s">
        <v>42</v>
      </c>
      <c r="E112" s="34">
        <v>7</v>
      </c>
      <c r="F112" s="26" t="s">
        <v>42</v>
      </c>
      <c r="G112" s="26" t="s">
        <v>42</v>
      </c>
      <c r="H112" s="26" t="s">
        <v>42</v>
      </c>
      <c r="I112" s="26" t="s">
        <v>42</v>
      </c>
      <c r="J112" s="26" t="s">
        <v>42</v>
      </c>
      <c r="K112" s="161" t="s">
        <v>42</v>
      </c>
      <c r="L112" s="21" t="s">
        <v>42</v>
      </c>
      <c r="M112" s="4" t="s">
        <v>42</v>
      </c>
      <c r="N112" s="9" t="s">
        <v>42</v>
      </c>
      <c r="O112" s="9" t="s">
        <v>417</v>
      </c>
      <c r="P112" s="9"/>
      <c r="Q112" s="25">
        <f>SUM(C112:P112)</f>
        <v>7</v>
      </c>
      <c r="R112" s="16">
        <f>COUNTIF(C112:P112,"&gt;0")</f>
        <v>1</v>
      </c>
      <c r="S112" s="175">
        <f>Q112/R112</f>
        <v>7</v>
      </c>
      <c r="T112" s="180">
        <f>COUNTIF(C112:O112,"&gt;=200")</f>
        <v>0</v>
      </c>
      <c r="U112" s="180">
        <f>COUNTIF(C112:O112,"&gt;=100")</f>
        <v>0</v>
      </c>
    </row>
    <row r="113" spans="1:21" ht="15.75">
      <c r="A113" s="20" t="s">
        <v>361</v>
      </c>
      <c r="B113" s="230" t="s">
        <v>95</v>
      </c>
      <c r="C113" s="34" t="s">
        <v>42</v>
      </c>
      <c r="D113" s="34" t="s">
        <v>42</v>
      </c>
      <c r="E113" s="34">
        <v>7</v>
      </c>
      <c r="F113" s="26" t="s">
        <v>42</v>
      </c>
      <c r="G113" s="26" t="s">
        <v>42</v>
      </c>
      <c r="H113" s="26" t="s">
        <v>42</v>
      </c>
      <c r="I113" s="26" t="s">
        <v>42</v>
      </c>
      <c r="J113" s="26" t="s">
        <v>42</v>
      </c>
      <c r="K113" s="161" t="s">
        <v>42</v>
      </c>
      <c r="L113" s="21" t="s">
        <v>42</v>
      </c>
      <c r="M113" s="4" t="s">
        <v>42</v>
      </c>
      <c r="N113" s="9" t="s">
        <v>42</v>
      </c>
      <c r="O113" s="9" t="s">
        <v>417</v>
      </c>
      <c r="P113" s="9"/>
      <c r="Q113" s="25">
        <f>SUM(C113:P113)</f>
        <v>7</v>
      </c>
      <c r="R113" s="16">
        <f>COUNTIF(C113:P113,"&gt;0")</f>
        <v>1</v>
      </c>
      <c r="S113" s="175">
        <f>Q113/R113</f>
        <v>7</v>
      </c>
      <c r="T113" s="180">
        <f>COUNTIF(C113:O113,"&gt;=200")</f>
        <v>0</v>
      </c>
      <c r="U113" s="180">
        <f>COUNTIF(C113:O113,"&gt;=100")</f>
        <v>0</v>
      </c>
    </row>
    <row r="114" spans="1:21" ht="15.75">
      <c r="A114" s="20" t="s">
        <v>362</v>
      </c>
      <c r="B114" s="230" t="s">
        <v>104</v>
      </c>
      <c r="C114" s="34" t="s">
        <v>42</v>
      </c>
      <c r="D114" s="34">
        <v>7</v>
      </c>
      <c r="E114" s="34" t="s">
        <v>42</v>
      </c>
      <c r="F114" s="34" t="s">
        <v>42</v>
      </c>
      <c r="G114" s="34" t="s">
        <v>42</v>
      </c>
      <c r="H114" s="26" t="s">
        <v>42</v>
      </c>
      <c r="I114" s="26" t="s">
        <v>42</v>
      </c>
      <c r="J114" s="26" t="s">
        <v>42</v>
      </c>
      <c r="K114" s="161" t="s">
        <v>42</v>
      </c>
      <c r="L114" s="21" t="s">
        <v>42</v>
      </c>
      <c r="M114" s="9" t="s">
        <v>42</v>
      </c>
      <c r="N114" s="9" t="s">
        <v>42</v>
      </c>
      <c r="O114" s="9" t="s">
        <v>417</v>
      </c>
      <c r="P114" s="9"/>
      <c r="Q114" s="25">
        <f>SUM(C114:P114)</f>
        <v>7</v>
      </c>
      <c r="R114" s="16">
        <f>COUNTIF(C114:P114,"&gt;0")</f>
        <v>1</v>
      </c>
      <c r="S114" s="175">
        <f>Q114/R114</f>
        <v>7</v>
      </c>
      <c r="T114" s="180">
        <f>COUNTIF(C114:O114,"&gt;=200")</f>
        <v>0</v>
      </c>
      <c r="U114" s="180">
        <f>COUNTIF(C114:O114,"&gt;=100")</f>
        <v>0</v>
      </c>
    </row>
    <row r="115" spans="1:21" ht="15.75">
      <c r="A115" s="20" t="s">
        <v>369</v>
      </c>
      <c r="B115" s="230" t="s">
        <v>106</v>
      </c>
      <c r="C115" s="34">
        <v>7</v>
      </c>
      <c r="D115" s="34" t="s">
        <v>42</v>
      </c>
      <c r="E115" s="34" t="s">
        <v>42</v>
      </c>
      <c r="F115" s="26" t="s">
        <v>42</v>
      </c>
      <c r="G115" s="26" t="s">
        <v>42</v>
      </c>
      <c r="H115" s="26" t="s">
        <v>42</v>
      </c>
      <c r="I115" s="26" t="s">
        <v>42</v>
      </c>
      <c r="J115" s="26" t="s">
        <v>42</v>
      </c>
      <c r="K115" s="161" t="s">
        <v>42</v>
      </c>
      <c r="L115" s="21" t="s">
        <v>42</v>
      </c>
      <c r="M115" s="4" t="s">
        <v>42</v>
      </c>
      <c r="N115" s="9" t="s">
        <v>42</v>
      </c>
      <c r="O115" s="9" t="s">
        <v>417</v>
      </c>
      <c r="P115" s="9"/>
      <c r="Q115" s="25">
        <f>SUM(C115:P115)</f>
        <v>7</v>
      </c>
      <c r="R115" s="16">
        <f>COUNTIF(C115:P115,"&gt;0")</f>
        <v>1</v>
      </c>
      <c r="S115" s="175">
        <f>Q115/R115</f>
        <v>7</v>
      </c>
      <c r="T115" s="180">
        <f>COUNTIF(C115:O115,"&gt;=200")</f>
        <v>0</v>
      </c>
      <c r="U115" s="180">
        <f>COUNTIF(C115:O115,"&gt;=100")</f>
        <v>0</v>
      </c>
    </row>
    <row r="116" spans="1:21" ht="15.75">
      <c r="A116" s="20" t="s">
        <v>374</v>
      </c>
      <c r="B116" s="230" t="s">
        <v>121</v>
      </c>
      <c r="C116" s="34">
        <v>7</v>
      </c>
      <c r="D116" s="34" t="s">
        <v>42</v>
      </c>
      <c r="E116" s="34" t="s">
        <v>42</v>
      </c>
      <c r="F116" s="26" t="s">
        <v>42</v>
      </c>
      <c r="G116" s="26" t="s">
        <v>42</v>
      </c>
      <c r="H116" s="26" t="s">
        <v>42</v>
      </c>
      <c r="I116" s="26" t="s">
        <v>42</v>
      </c>
      <c r="J116" s="26" t="s">
        <v>42</v>
      </c>
      <c r="K116" s="161" t="s">
        <v>42</v>
      </c>
      <c r="L116" s="21" t="s">
        <v>42</v>
      </c>
      <c r="M116" s="4" t="s">
        <v>42</v>
      </c>
      <c r="N116" s="9" t="s">
        <v>42</v>
      </c>
      <c r="O116" s="9" t="s">
        <v>417</v>
      </c>
      <c r="P116" s="9"/>
      <c r="Q116" s="25">
        <f>SUM(C116:P116)</f>
        <v>7</v>
      </c>
      <c r="R116" s="16">
        <f>COUNTIF(C116:P116,"&gt;0")</f>
        <v>1</v>
      </c>
      <c r="S116" s="298">
        <f>Q116/R116</f>
        <v>7</v>
      </c>
      <c r="T116" s="180">
        <f>COUNTIF(C116:O116,"&gt;=200")</f>
        <v>0</v>
      </c>
      <c r="U116" s="180">
        <f>COUNTIF(C116:O116,"&gt;=100")</f>
        <v>0</v>
      </c>
    </row>
    <row r="117" spans="1:21" ht="15.75">
      <c r="A117" s="20" t="s">
        <v>418</v>
      </c>
      <c r="B117" s="230" t="s">
        <v>158</v>
      </c>
      <c r="C117" s="34" t="s">
        <v>42</v>
      </c>
      <c r="D117" s="34" t="s">
        <v>42</v>
      </c>
      <c r="E117" s="34" t="s">
        <v>42</v>
      </c>
      <c r="F117" s="34" t="s">
        <v>42</v>
      </c>
      <c r="G117" s="34" t="s">
        <v>42</v>
      </c>
      <c r="H117" s="26" t="s">
        <v>42</v>
      </c>
      <c r="I117" s="26">
        <v>7</v>
      </c>
      <c r="J117" s="26" t="s">
        <v>42</v>
      </c>
      <c r="K117" s="161" t="s">
        <v>42</v>
      </c>
      <c r="L117" s="21" t="s">
        <v>42</v>
      </c>
      <c r="M117" s="4" t="s">
        <v>42</v>
      </c>
      <c r="N117" s="9" t="s">
        <v>42</v>
      </c>
      <c r="O117" s="9" t="s">
        <v>417</v>
      </c>
      <c r="P117" s="9"/>
      <c r="Q117" s="25">
        <f>SUM(C117:P117)</f>
        <v>7</v>
      </c>
      <c r="R117" s="16">
        <f>COUNTIF(C117:P117,"&gt;0")</f>
        <v>1</v>
      </c>
      <c r="S117" s="298">
        <f>Q117/R117</f>
        <v>7</v>
      </c>
      <c r="T117" s="180">
        <f>COUNTIF(C117:O117,"&gt;=200")</f>
        <v>0</v>
      </c>
      <c r="U117" s="180">
        <f>COUNTIF(C117:O117,"&gt;=100")</f>
        <v>0</v>
      </c>
    </row>
    <row r="118" spans="1:21" ht="15.75">
      <c r="A118" s="20" t="s">
        <v>419</v>
      </c>
      <c r="B118" s="230" t="s">
        <v>159</v>
      </c>
      <c r="C118" s="34" t="s">
        <v>42</v>
      </c>
      <c r="D118" s="34" t="s">
        <v>42</v>
      </c>
      <c r="E118" s="34" t="s">
        <v>42</v>
      </c>
      <c r="F118" s="34" t="s">
        <v>42</v>
      </c>
      <c r="G118" s="34" t="s">
        <v>42</v>
      </c>
      <c r="H118" s="26" t="s">
        <v>42</v>
      </c>
      <c r="I118" s="26">
        <v>7</v>
      </c>
      <c r="J118" s="26" t="s">
        <v>42</v>
      </c>
      <c r="K118" s="161" t="s">
        <v>42</v>
      </c>
      <c r="L118" s="21" t="s">
        <v>42</v>
      </c>
      <c r="M118" s="21" t="s">
        <v>42</v>
      </c>
      <c r="N118" s="21" t="s">
        <v>42</v>
      </c>
      <c r="O118" s="21" t="s">
        <v>417</v>
      </c>
      <c r="P118" s="21"/>
      <c r="Q118" s="25">
        <f>SUM(C118:P118)</f>
        <v>7</v>
      </c>
      <c r="R118" s="16">
        <f>COUNTIF(C118:P118,"&gt;0")</f>
        <v>1</v>
      </c>
      <c r="S118" s="298">
        <f>Q118/R118</f>
        <v>7</v>
      </c>
      <c r="T118" s="180">
        <f>COUNTIF(C118:O118,"&gt;=200")</f>
        <v>0</v>
      </c>
      <c r="U118" s="180">
        <f>COUNTIF(C118:O118,"&gt;=100")</f>
        <v>0</v>
      </c>
    </row>
    <row r="119" spans="1:21" ht="15.75">
      <c r="A119" s="20" t="s">
        <v>423</v>
      </c>
      <c r="B119" s="304" t="s">
        <v>448</v>
      </c>
      <c r="C119" s="34" t="s">
        <v>42</v>
      </c>
      <c r="D119" s="34" t="s">
        <v>42</v>
      </c>
      <c r="E119" s="34" t="s">
        <v>42</v>
      </c>
      <c r="F119" s="34" t="s">
        <v>42</v>
      </c>
      <c r="G119" s="34" t="s">
        <v>42</v>
      </c>
      <c r="H119" s="26" t="s">
        <v>42</v>
      </c>
      <c r="I119" s="26" t="s">
        <v>42</v>
      </c>
      <c r="J119" s="26" t="s">
        <v>42</v>
      </c>
      <c r="K119" s="161" t="s">
        <v>42</v>
      </c>
      <c r="L119" s="21" t="s">
        <v>42</v>
      </c>
      <c r="M119" s="90">
        <v>7</v>
      </c>
      <c r="N119" s="9" t="s">
        <v>42</v>
      </c>
      <c r="O119" s="9" t="s">
        <v>417</v>
      </c>
      <c r="P119" s="9"/>
      <c r="Q119" s="25">
        <f>SUM(C119:P119)</f>
        <v>7</v>
      </c>
      <c r="R119" s="16">
        <f>COUNTIF(C119:P119,"&gt;0")</f>
        <v>1</v>
      </c>
      <c r="S119" s="298">
        <f>Q119/R119</f>
        <v>7</v>
      </c>
      <c r="T119" s="180">
        <f>COUNTIF(C119:O119,"&gt;=200")</f>
        <v>0</v>
      </c>
      <c r="U119" s="180">
        <f>COUNTIF(C119:O119,"&gt;=100")</f>
        <v>0</v>
      </c>
    </row>
    <row r="120" spans="1:21" ht="15.75">
      <c r="A120" s="20" t="s">
        <v>422</v>
      </c>
      <c r="B120" s="230" t="s">
        <v>142</v>
      </c>
      <c r="C120" s="34" t="s">
        <v>42</v>
      </c>
      <c r="D120" s="34">
        <v>6</v>
      </c>
      <c r="E120" s="34" t="s">
        <v>42</v>
      </c>
      <c r="F120" s="26" t="s">
        <v>42</v>
      </c>
      <c r="G120" s="26" t="s">
        <v>42</v>
      </c>
      <c r="H120" s="26" t="s">
        <v>42</v>
      </c>
      <c r="I120" s="26" t="s">
        <v>42</v>
      </c>
      <c r="J120" s="26" t="s">
        <v>42</v>
      </c>
      <c r="K120" s="161" t="s">
        <v>42</v>
      </c>
      <c r="L120" s="21" t="s">
        <v>42</v>
      </c>
      <c r="M120" s="21" t="s">
        <v>42</v>
      </c>
      <c r="N120" s="9" t="s">
        <v>42</v>
      </c>
      <c r="O120" s="9" t="s">
        <v>417</v>
      </c>
      <c r="P120" s="9"/>
      <c r="Q120" s="25">
        <f>SUM(C120:P120)</f>
        <v>6</v>
      </c>
      <c r="R120" s="16">
        <f>COUNTIF(C120:P120,"&gt;0")</f>
        <v>1</v>
      </c>
      <c r="S120" s="298">
        <f>Q120/R120</f>
        <v>6</v>
      </c>
      <c r="T120" s="180">
        <f>COUNTIF(C120:O120,"&gt;=200")</f>
        <v>0</v>
      </c>
      <c r="U120" s="180">
        <f>COUNTIF(C120:O120,"&gt;=100")</f>
        <v>0</v>
      </c>
    </row>
    <row r="121" spans="1:21" ht="15.75">
      <c r="A121" s="20" t="s">
        <v>426</v>
      </c>
      <c r="B121" s="230" t="s">
        <v>122</v>
      </c>
      <c r="C121" s="34">
        <v>6</v>
      </c>
      <c r="D121" s="34" t="s">
        <v>42</v>
      </c>
      <c r="E121" s="34" t="s">
        <v>42</v>
      </c>
      <c r="F121" s="26" t="s">
        <v>42</v>
      </c>
      <c r="G121" s="26" t="s">
        <v>42</v>
      </c>
      <c r="H121" s="26" t="s">
        <v>42</v>
      </c>
      <c r="I121" s="26" t="s">
        <v>42</v>
      </c>
      <c r="J121" s="26" t="s">
        <v>42</v>
      </c>
      <c r="K121" s="161" t="s">
        <v>42</v>
      </c>
      <c r="L121" s="21" t="s">
        <v>42</v>
      </c>
      <c r="M121" s="21" t="s">
        <v>42</v>
      </c>
      <c r="N121" s="9" t="s">
        <v>42</v>
      </c>
      <c r="O121" s="9" t="s">
        <v>417</v>
      </c>
      <c r="P121" s="9"/>
      <c r="Q121" s="25">
        <f>SUM(C121:P121)</f>
        <v>6</v>
      </c>
      <c r="R121" s="16">
        <f>COUNTIF(C121:P121,"&gt;0")</f>
        <v>1</v>
      </c>
      <c r="S121" s="298">
        <f>Q121/R121</f>
        <v>6</v>
      </c>
      <c r="T121" s="180">
        <f>COUNTIF(C121:O121,"&gt;=200")</f>
        <v>0</v>
      </c>
      <c r="U121" s="180">
        <f>COUNTIF(C121:O121,"&gt;=100")</f>
        <v>0</v>
      </c>
    </row>
    <row r="122" spans="1:21" ht="15.75">
      <c r="A122" s="20" t="s">
        <v>427</v>
      </c>
      <c r="B122" s="304" t="s">
        <v>342</v>
      </c>
      <c r="C122" s="34" t="s">
        <v>42</v>
      </c>
      <c r="D122" s="34" t="s">
        <v>42</v>
      </c>
      <c r="E122" s="34" t="s">
        <v>42</v>
      </c>
      <c r="F122" s="26" t="s">
        <v>42</v>
      </c>
      <c r="G122" s="26" t="s">
        <v>42</v>
      </c>
      <c r="H122" s="26" t="s">
        <v>42</v>
      </c>
      <c r="I122" s="26" t="s">
        <v>42</v>
      </c>
      <c r="J122" s="26" t="s">
        <v>42</v>
      </c>
      <c r="K122" s="250">
        <v>6</v>
      </c>
      <c r="L122" s="4" t="s">
        <v>42</v>
      </c>
      <c r="M122" s="21" t="s">
        <v>42</v>
      </c>
      <c r="N122" s="9" t="s">
        <v>42</v>
      </c>
      <c r="O122" s="9" t="s">
        <v>417</v>
      </c>
      <c r="P122" s="9"/>
      <c r="Q122" s="25">
        <f>SUM(C122:P122)</f>
        <v>6</v>
      </c>
      <c r="R122" s="16">
        <f>COUNTIF(C122:P122,"&gt;0")</f>
        <v>1</v>
      </c>
      <c r="S122" s="298">
        <f>Q122/R122</f>
        <v>6</v>
      </c>
      <c r="T122" s="180">
        <f>COUNTIF(C122:O122,"&gt;=200")</f>
        <v>0</v>
      </c>
      <c r="U122" s="180">
        <f>COUNTIF(C122:O122,"&gt;=100")</f>
        <v>0</v>
      </c>
    </row>
    <row r="123" spans="1:21" ht="15.75">
      <c r="A123" s="20" t="s">
        <v>434</v>
      </c>
      <c r="B123" s="400" t="s">
        <v>460</v>
      </c>
      <c r="C123" s="34" t="s">
        <v>42</v>
      </c>
      <c r="D123" s="34" t="s">
        <v>42</v>
      </c>
      <c r="E123" s="34" t="s">
        <v>42</v>
      </c>
      <c r="F123" s="34" t="s">
        <v>42</v>
      </c>
      <c r="G123" s="26" t="s">
        <v>42</v>
      </c>
      <c r="H123" s="26" t="s">
        <v>42</v>
      </c>
      <c r="I123" s="26" t="s">
        <v>42</v>
      </c>
      <c r="J123" s="26" t="s">
        <v>42</v>
      </c>
      <c r="K123" s="161" t="s">
        <v>42</v>
      </c>
      <c r="L123" s="21" t="s">
        <v>42</v>
      </c>
      <c r="M123" s="4" t="s">
        <v>42</v>
      </c>
      <c r="N123" s="9">
        <v>6</v>
      </c>
      <c r="O123" s="9" t="s">
        <v>417</v>
      </c>
      <c r="P123" s="9"/>
      <c r="Q123" s="25">
        <f>SUM(C123:P123)</f>
        <v>6</v>
      </c>
      <c r="R123" s="16">
        <f>COUNTIF(C123:P123,"&gt;0")</f>
        <v>1</v>
      </c>
      <c r="S123" s="298">
        <f>Q123/R123</f>
        <v>6</v>
      </c>
      <c r="T123" s="180">
        <f>COUNTIF(C123:O123,"&gt;=200")</f>
        <v>0</v>
      </c>
      <c r="U123" s="180">
        <f>COUNTIF(C123:O123,"&gt;=100")</f>
        <v>0</v>
      </c>
    </row>
    <row r="124" spans="1:21" ht="15.75">
      <c r="A124" s="20" t="s">
        <v>436</v>
      </c>
      <c r="B124" s="230" t="s">
        <v>143</v>
      </c>
      <c r="C124" s="34" t="s">
        <v>42</v>
      </c>
      <c r="D124" s="34">
        <v>5</v>
      </c>
      <c r="E124" s="34" t="s">
        <v>42</v>
      </c>
      <c r="F124" s="26" t="s">
        <v>42</v>
      </c>
      <c r="G124" s="26" t="s">
        <v>42</v>
      </c>
      <c r="H124" s="26" t="s">
        <v>42</v>
      </c>
      <c r="I124" s="26" t="s">
        <v>42</v>
      </c>
      <c r="J124" s="26" t="s">
        <v>42</v>
      </c>
      <c r="K124" s="161" t="s">
        <v>42</v>
      </c>
      <c r="L124" s="21" t="s">
        <v>42</v>
      </c>
      <c r="M124" s="9" t="s">
        <v>42</v>
      </c>
      <c r="N124" s="9" t="s">
        <v>42</v>
      </c>
      <c r="O124" s="9" t="s">
        <v>417</v>
      </c>
      <c r="P124" s="9"/>
      <c r="Q124" s="25">
        <f>SUM(C124:P124)</f>
        <v>5</v>
      </c>
      <c r="R124" s="16">
        <f>COUNTIF(C124:P124,"&gt;0")</f>
        <v>1</v>
      </c>
      <c r="S124" s="298">
        <f>Q124/R124</f>
        <v>5</v>
      </c>
      <c r="T124" s="180">
        <f>COUNTIF(C124:O124,"&gt;=200")</f>
        <v>0</v>
      </c>
      <c r="U124" s="180">
        <f>COUNTIF(C124:O124,"&gt;=100")</f>
        <v>0</v>
      </c>
    </row>
    <row r="125" spans="1:21" ht="15.75">
      <c r="A125" s="20" t="s">
        <v>441</v>
      </c>
      <c r="B125" s="230" t="s">
        <v>103</v>
      </c>
      <c r="C125" s="34" t="s">
        <v>42</v>
      </c>
      <c r="D125" s="34">
        <v>5</v>
      </c>
      <c r="E125" s="34" t="s">
        <v>42</v>
      </c>
      <c r="F125" s="26" t="s">
        <v>42</v>
      </c>
      <c r="G125" s="26" t="s">
        <v>42</v>
      </c>
      <c r="H125" s="26" t="s">
        <v>42</v>
      </c>
      <c r="I125" s="26" t="s">
        <v>42</v>
      </c>
      <c r="J125" s="26" t="s">
        <v>42</v>
      </c>
      <c r="K125" s="161" t="s">
        <v>42</v>
      </c>
      <c r="L125" s="21" t="s">
        <v>42</v>
      </c>
      <c r="M125" s="9" t="s">
        <v>42</v>
      </c>
      <c r="N125" s="9" t="s">
        <v>42</v>
      </c>
      <c r="O125" s="9" t="s">
        <v>417</v>
      </c>
      <c r="P125" s="9"/>
      <c r="Q125" s="25">
        <f>SUM(C125:P125)</f>
        <v>5</v>
      </c>
      <c r="R125" s="16">
        <f>COUNTIF(C125:P125,"&gt;0")</f>
        <v>1</v>
      </c>
      <c r="S125" s="298">
        <f>Q125/R125</f>
        <v>5</v>
      </c>
      <c r="T125" s="180">
        <f>COUNTIF(C125:O125,"&gt;=200")</f>
        <v>0</v>
      </c>
      <c r="U125" s="180">
        <f>COUNTIF(C125:O125,"&gt;=100")</f>
        <v>0</v>
      </c>
    </row>
    <row r="126" spans="1:21" ht="15.75">
      <c r="A126" s="20" t="s">
        <v>446</v>
      </c>
      <c r="B126" s="230" t="s">
        <v>137</v>
      </c>
      <c r="C126" s="34">
        <v>5</v>
      </c>
      <c r="D126" s="34" t="s">
        <v>42</v>
      </c>
      <c r="E126" s="34" t="s">
        <v>42</v>
      </c>
      <c r="F126" s="26" t="s">
        <v>42</v>
      </c>
      <c r="G126" s="26" t="s">
        <v>42</v>
      </c>
      <c r="H126" s="26" t="s">
        <v>42</v>
      </c>
      <c r="I126" s="26" t="s">
        <v>42</v>
      </c>
      <c r="J126" s="26" t="s">
        <v>42</v>
      </c>
      <c r="K126" s="161" t="s">
        <v>42</v>
      </c>
      <c r="L126" s="21" t="s">
        <v>42</v>
      </c>
      <c r="M126" s="9" t="s">
        <v>42</v>
      </c>
      <c r="N126" s="9" t="s">
        <v>42</v>
      </c>
      <c r="O126" s="9" t="s">
        <v>417</v>
      </c>
      <c r="P126" s="9"/>
      <c r="Q126" s="25">
        <f>SUM(C126:P126)</f>
        <v>5</v>
      </c>
      <c r="R126" s="16">
        <f>COUNTIF(C126:P126,"&gt;0")</f>
        <v>1</v>
      </c>
      <c r="S126" s="298">
        <f>Q126/R126</f>
        <v>5</v>
      </c>
      <c r="T126" s="180">
        <f>COUNTIF(C126:O126,"&gt;=200")</f>
        <v>0</v>
      </c>
      <c r="U126" s="180">
        <f>COUNTIF(C126:O126,"&gt;=100")</f>
        <v>0</v>
      </c>
    </row>
    <row r="127" spans="1:21" ht="15.75">
      <c r="A127" s="20" t="s">
        <v>447</v>
      </c>
      <c r="B127" s="230" t="s">
        <v>161</v>
      </c>
      <c r="C127" s="34" t="s">
        <v>42</v>
      </c>
      <c r="D127" s="34" t="s">
        <v>42</v>
      </c>
      <c r="E127" s="34" t="s">
        <v>42</v>
      </c>
      <c r="F127" s="34" t="s">
        <v>42</v>
      </c>
      <c r="G127" s="34" t="s">
        <v>42</v>
      </c>
      <c r="H127" s="26" t="s">
        <v>42</v>
      </c>
      <c r="I127" s="26">
        <v>5</v>
      </c>
      <c r="J127" s="26" t="s">
        <v>42</v>
      </c>
      <c r="K127" s="161" t="s">
        <v>42</v>
      </c>
      <c r="L127" s="21" t="s">
        <v>42</v>
      </c>
      <c r="M127" s="9" t="s">
        <v>42</v>
      </c>
      <c r="N127" s="9" t="s">
        <v>42</v>
      </c>
      <c r="O127" s="9" t="s">
        <v>417</v>
      </c>
      <c r="P127" s="9"/>
      <c r="Q127" s="25">
        <f>SUM(C127:P127)</f>
        <v>5</v>
      </c>
      <c r="R127" s="16">
        <f>COUNTIF(C127:P127,"&gt;0")</f>
        <v>1</v>
      </c>
      <c r="S127" s="298">
        <f>Q127/R127</f>
        <v>5</v>
      </c>
      <c r="T127" s="180">
        <f>COUNTIF(C127:O127,"&gt;=200")</f>
        <v>0</v>
      </c>
      <c r="U127" s="180">
        <f>COUNTIF(C127:O127,"&gt;=100")</f>
        <v>0</v>
      </c>
    </row>
    <row r="128" spans="1:21" ht="15.75">
      <c r="A128" s="20" t="s">
        <v>454</v>
      </c>
      <c r="B128" s="230" t="s">
        <v>162</v>
      </c>
      <c r="C128" s="34" t="s">
        <v>42</v>
      </c>
      <c r="D128" s="34" t="s">
        <v>42</v>
      </c>
      <c r="E128" s="34" t="s">
        <v>42</v>
      </c>
      <c r="F128" s="34" t="s">
        <v>42</v>
      </c>
      <c r="G128" s="34" t="s">
        <v>42</v>
      </c>
      <c r="H128" s="26" t="s">
        <v>42</v>
      </c>
      <c r="I128" s="26">
        <v>5</v>
      </c>
      <c r="J128" s="26" t="s">
        <v>42</v>
      </c>
      <c r="K128" s="161" t="s">
        <v>42</v>
      </c>
      <c r="L128" s="21" t="s">
        <v>42</v>
      </c>
      <c r="M128" s="9" t="s">
        <v>42</v>
      </c>
      <c r="N128" s="9" t="s">
        <v>42</v>
      </c>
      <c r="O128" s="9" t="s">
        <v>417</v>
      </c>
      <c r="P128" s="9"/>
      <c r="Q128" s="25">
        <f>SUM(C128:P128)</f>
        <v>5</v>
      </c>
      <c r="R128" s="16">
        <f>COUNTIF(C128:P128,"&gt;0")</f>
        <v>1</v>
      </c>
      <c r="S128" s="298">
        <f>Q128/R128</f>
        <v>5</v>
      </c>
      <c r="T128" s="180">
        <f>COUNTIF(C128:O128,"&gt;=200")</f>
        <v>0</v>
      </c>
      <c r="U128" s="180">
        <f>COUNTIF(C128:O128,"&gt;=100")</f>
        <v>0</v>
      </c>
    </row>
    <row r="129" spans="1:21" ht="15.75">
      <c r="A129" s="20" t="s">
        <v>455</v>
      </c>
      <c r="B129" s="230" t="s">
        <v>179</v>
      </c>
      <c r="C129" s="34" t="s">
        <v>42</v>
      </c>
      <c r="D129" s="34" t="s">
        <v>42</v>
      </c>
      <c r="E129" s="34" t="s">
        <v>42</v>
      </c>
      <c r="F129" s="34" t="s">
        <v>42</v>
      </c>
      <c r="G129" s="34" t="s">
        <v>42</v>
      </c>
      <c r="H129" s="26">
        <v>5</v>
      </c>
      <c r="I129" s="26" t="s">
        <v>42</v>
      </c>
      <c r="J129" s="26" t="s">
        <v>42</v>
      </c>
      <c r="K129" s="161" t="s">
        <v>42</v>
      </c>
      <c r="L129" s="21" t="s">
        <v>42</v>
      </c>
      <c r="M129" s="9" t="s">
        <v>42</v>
      </c>
      <c r="N129" s="9" t="s">
        <v>42</v>
      </c>
      <c r="O129" s="9" t="s">
        <v>417</v>
      </c>
      <c r="P129" s="9"/>
      <c r="Q129" s="25">
        <f>SUM(C129:P129)</f>
        <v>5</v>
      </c>
      <c r="R129" s="16">
        <f>COUNTIF(C129:P129,"&gt;0")</f>
        <v>1</v>
      </c>
      <c r="S129" s="298">
        <f>Q129/R129</f>
        <v>5</v>
      </c>
      <c r="T129" s="180">
        <f>COUNTIF(C129:O129,"&gt;=200")</f>
        <v>0</v>
      </c>
      <c r="U129" s="180">
        <f>COUNTIF(C129:O129,"&gt;=100")</f>
        <v>0</v>
      </c>
    </row>
    <row r="130" spans="1:21" ht="16.5" thickBot="1">
      <c r="A130" s="20" t="s">
        <v>462</v>
      </c>
      <c r="B130" s="304" t="s">
        <v>202</v>
      </c>
      <c r="C130" s="21" t="s">
        <v>42</v>
      </c>
      <c r="D130" s="21" t="s">
        <v>42</v>
      </c>
      <c r="E130" s="21" t="s">
        <v>42</v>
      </c>
      <c r="F130" s="21" t="s">
        <v>42</v>
      </c>
      <c r="G130" s="21" t="s">
        <v>42</v>
      </c>
      <c r="H130" s="21" t="s">
        <v>42</v>
      </c>
      <c r="I130" s="21" t="s">
        <v>42</v>
      </c>
      <c r="J130" s="94">
        <v>5</v>
      </c>
      <c r="K130" s="459" t="s">
        <v>42</v>
      </c>
      <c r="L130" s="4" t="s">
        <v>42</v>
      </c>
      <c r="M130" s="9" t="s">
        <v>42</v>
      </c>
      <c r="N130" s="9" t="s">
        <v>42</v>
      </c>
      <c r="O130" s="9" t="s">
        <v>417</v>
      </c>
      <c r="P130" s="9"/>
      <c r="Q130" s="25">
        <f>SUM(C130:P130)</f>
        <v>5</v>
      </c>
      <c r="R130" s="16">
        <f>COUNTIF(C130:P130,"&gt;0")</f>
        <v>1</v>
      </c>
      <c r="S130" s="182">
        <f>Q130/R130</f>
        <v>5</v>
      </c>
      <c r="T130" s="180">
        <f>COUNTIF(C130:O130,"&gt;=200")</f>
        <v>0</v>
      </c>
      <c r="U130" s="180">
        <f>COUNTIF(C130:O130,"&gt;=100")</f>
        <v>0</v>
      </c>
    </row>
    <row r="131" spans="1:21" ht="16.5" thickBot="1">
      <c r="A131" s="20" t="s">
        <v>463</v>
      </c>
      <c r="B131" s="400" t="s">
        <v>204</v>
      </c>
      <c r="C131" s="21" t="s">
        <v>42</v>
      </c>
      <c r="D131" s="21" t="s">
        <v>42</v>
      </c>
      <c r="E131" s="21" t="s">
        <v>42</v>
      </c>
      <c r="F131" s="21" t="s">
        <v>42</v>
      </c>
      <c r="G131" s="21" t="s">
        <v>42</v>
      </c>
      <c r="H131" s="21" t="s">
        <v>42</v>
      </c>
      <c r="I131" s="21" t="s">
        <v>42</v>
      </c>
      <c r="J131" s="53" t="s">
        <v>42</v>
      </c>
      <c r="K131" s="384">
        <v>5</v>
      </c>
      <c r="L131" s="4" t="s">
        <v>42</v>
      </c>
      <c r="M131" s="9" t="s">
        <v>42</v>
      </c>
      <c r="N131" s="9" t="s">
        <v>42</v>
      </c>
      <c r="O131" s="9" t="s">
        <v>417</v>
      </c>
      <c r="P131" s="9"/>
      <c r="Q131" s="25">
        <f>SUM(C131:P131)</f>
        <v>5</v>
      </c>
      <c r="R131" s="16">
        <f>COUNTIF(C131:P131,"&gt;0")</f>
        <v>1</v>
      </c>
      <c r="S131" s="182">
        <f>Q131/R131</f>
        <v>5</v>
      </c>
      <c r="T131" s="180">
        <f>COUNTIF(C131:O131,"&gt;=200")</f>
        <v>0</v>
      </c>
      <c r="U131" s="180">
        <f>COUNTIF(C131:O131,"&gt;=100")</f>
        <v>0</v>
      </c>
    </row>
    <row r="132" spans="1:21" ht="15.75">
      <c r="A132" s="20" t="s">
        <v>464</v>
      </c>
      <c r="B132" s="230" t="s">
        <v>323</v>
      </c>
      <c r="C132" s="34" t="s">
        <v>42</v>
      </c>
      <c r="D132" s="34" t="s">
        <v>42</v>
      </c>
      <c r="E132" s="34" t="s">
        <v>42</v>
      </c>
      <c r="F132" s="34" t="s">
        <v>42</v>
      </c>
      <c r="G132" s="34" t="s">
        <v>42</v>
      </c>
      <c r="H132" s="26" t="s">
        <v>42</v>
      </c>
      <c r="I132" s="26" t="s">
        <v>42</v>
      </c>
      <c r="J132" s="26" t="s">
        <v>42</v>
      </c>
      <c r="K132" s="224">
        <v>5</v>
      </c>
      <c r="L132" s="223" t="s">
        <v>42</v>
      </c>
      <c r="M132" s="9" t="s">
        <v>42</v>
      </c>
      <c r="N132" s="9" t="s">
        <v>42</v>
      </c>
      <c r="O132" s="9" t="s">
        <v>417</v>
      </c>
      <c r="P132" s="9"/>
      <c r="Q132" s="25">
        <f>SUM(C132:P132)</f>
        <v>5</v>
      </c>
      <c r="R132" s="16">
        <f>COUNTIF(C132:P132,"&gt;0")</f>
        <v>1</v>
      </c>
      <c r="S132" s="298">
        <f>Q132/R132</f>
        <v>5</v>
      </c>
      <c r="T132" s="180">
        <f>COUNTIF(C132:O132,"&gt;=200")</f>
        <v>0</v>
      </c>
      <c r="U132" s="180">
        <f>COUNTIF(C132:O132,"&gt;=100")</f>
        <v>0</v>
      </c>
    </row>
    <row r="133" spans="1:21" ht="15.75">
      <c r="A133" s="20" t="s">
        <v>472</v>
      </c>
      <c r="B133" s="230" t="s">
        <v>435</v>
      </c>
      <c r="C133" s="34" t="s">
        <v>42</v>
      </c>
      <c r="D133" s="34" t="s">
        <v>42</v>
      </c>
      <c r="E133" s="34" t="s">
        <v>42</v>
      </c>
      <c r="F133" s="34" t="s">
        <v>42</v>
      </c>
      <c r="G133" s="34" t="s">
        <v>42</v>
      </c>
      <c r="H133" s="26" t="s">
        <v>42</v>
      </c>
      <c r="I133" s="26" t="s">
        <v>42</v>
      </c>
      <c r="J133" s="26" t="s">
        <v>42</v>
      </c>
      <c r="K133" s="161" t="s">
        <v>42</v>
      </c>
      <c r="L133" s="21" t="s">
        <v>42</v>
      </c>
      <c r="M133" s="90">
        <v>5</v>
      </c>
      <c r="N133" s="9" t="s">
        <v>42</v>
      </c>
      <c r="O133" s="9" t="s">
        <v>417</v>
      </c>
      <c r="P133" s="9"/>
      <c r="Q133" s="25">
        <f>SUM(C133:P133)</f>
        <v>5</v>
      </c>
      <c r="R133" s="16">
        <f>COUNTIF(C133:P133,"&gt;0")</f>
        <v>1</v>
      </c>
      <c r="S133" s="298">
        <f>Q133/R133</f>
        <v>5</v>
      </c>
      <c r="T133" s="180">
        <f>COUNTIF(C133:O133,"&gt;=200")</f>
        <v>0</v>
      </c>
      <c r="U133" s="180">
        <f>COUNTIF(C133:O133,"&gt;=100")</f>
        <v>0</v>
      </c>
    </row>
    <row r="134" spans="1:21" ht="15.75">
      <c r="A134" s="20" t="s">
        <v>473</v>
      </c>
      <c r="B134" s="230" t="s">
        <v>442</v>
      </c>
      <c r="C134" s="34" t="s">
        <v>42</v>
      </c>
      <c r="D134" s="34" t="s">
        <v>42</v>
      </c>
      <c r="E134" s="34" t="s">
        <v>42</v>
      </c>
      <c r="F134" s="34" t="s">
        <v>42</v>
      </c>
      <c r="G134" s="34" t="s">
        <v>42</v>
      </c>
      <c r="H134" s="26" t="s">
        <v>42</v>
      </c>
      <c r="I134" s="26" t="s">
        <v>42</v>
      </c>
      <c r="J134" s="26" t="s">
        <v>42</v>
      </c>
      <c r="K134" s="161" t="s">
        <v>42</v>
      </c>
      <c r="L134" s="21" t="s">
        <v>42</v>
      </c>
      <c r="M134" s="90">
        <v>5</v>
      </c>
      <c r="N134" s="9" t="s">
        <v>42</v>
      </c>
      <c r="O134" s="9" t="s">
        <v>417</v>
      </c>
      <c r="P134" s="9"/>
      <c r="Q134" s="25">
        <f>SUM(C134:P134)</f>
        <v>5</v>
      </c>
      <c r="R134" s="16">
        <f>COUNTIF(C134:P134,"&gt;0")</f>
        <v>1</v>
      </c>
      <c r="S134" s="298">
        <f>Q134/R134</f>
        <v>5</v>
      </c>
      <c r="T134" s="180">
        <f>COUNTIF(C134:O134,"&gt;=200")</f>
        <v>0</v>
      </c>
      <c r="U134" s="180">
        <f>COUNTIF(C134:O134,"&gt;=100")</f>
        <v>0</v>
      </c>
    </row>
    <row r="135" spans="1:21" ht="15.75">
      <c r="A135" s="20" t="s">
        <v>477</v>
      </c>
      <c r="B135" s="230" t="s">
        <v>485</v>
      </c>
      <c r="C135" s="34" t="s">
        <v>42</v>
      </c>
      <c r="D135" s="34" t="s">
        <v>42</v>
      </c>
      <c r="E135" s="34" t="s">
        <v>42</v>
      </c>
      <c r="F135" s="34" t="s">
        <v>42</v>
      </c>
      <c r="G135" s="34" t="s">
        <v>42</v>
      </c>
      <c r="H135" s="26" t="s">
        <v>42</v>
      </c>
      <c r="I135" s="26" t="s">
        <v>42</v>
      </c>
      <c r="J135" s="26" t="s">
        <v>42</v>
      </c>
      <c r="K135" s="161" t="s">
        <v>42</v>
      </c>
      <c r="L135" s="21" t="s">
        <v>42</v>
      </c>
      <c r="M135" s="9" t="s">
        <v>42</v>
      </c>
      <c r="N135" s="9" t="s">
        <v>42</v>
      </c>
      <c r="O135" s="9">
        <v>5</v>
      </c>
      <c r="P135" s="9"/>
      <c r="Q135" s="25">
        <f>SUM(C135:P135)</f>
        <v>5</v>
      </c>
      <c r="R135" s="16">
        <f>COUNTIF(C135:P135,"&gt;0")</f>
        <v>1</v>
      </c>
      <c r="S135" s="298">
        <f>Q135/R135</f>
        <v>5</v>
      </c>
      <c r="T135" s="180">
        <f>COUNTIF(C135:O135,"&gt;=200")</f>
        <v>0</v>
      </c>
      <c r="U135" s="180">
        <f>COUNTIF(C135:O135,"&gt;=100")</f>
        <v>0</v>
      </c>
    </row>
    <row r="136" spans="1:21" ht="15.75">
      <c r="A136" s="20" t="s">
        <v>478</v>
      </c>
      <c r="B136" s="231" t="s">
        <v>514</v>
      </c>
      <c r="C136" s="34" t="s">
        <v>42</v>
      </c>
      <c r="D136" s="34" t="s">
        <v>42</v>
      </c>
      <c r="E136" s="34" t="s">
        <v>42</v>
      </c>
      <c r="F136" s="34" t="s">
        <v>42</v>
      </c>
      <c r="G136" s="34" t="s">
        <v>42</v>
      </c>
      <c r="H136" s="26" t="s">
        <v>42</v>
      </c>
      <c r="I136" s="26" t="s">
        <v>42</v>
      </c>
      <c r="J136" s="26" t="s">
        <v>42</v>
      </c>
      <c r="K136" s="161" t="s">
        <v>42</v>
      </c>
      <c r="L136" s="21" t="s">
        <v>42</v>
      </c>
      <c r="M136" s="9" t="s">
        <v>42</v>
      </c>
      <c r="N136" s="9" t="s">
        <v>42</v>
      </c>
      <c r="O136" s="9" t="s">
        <v>42</v>
      </c>
      <c r="P136" s="455">
        <v>5</v>
      </c>
      <c r="Q136" s="25">
        <f>SUM(C136:P136)</f>
        <v>5</v>
      </c>
      <c r="R136" s="16">
        <f>COUNTIF(C136:P136,"&gt;0")</f>
        <v>1</v>
      </c>
      <c r="S136" s="298">
        <f>Q136/R136</f>
        <v>5</v>
      </c>
      <c r="T136" s="180">
        <f>COUNTIF(C136:O136,"&gt;=200")</f>
        <v>0</v>
      </c>
      <c r="U136" s="180">
        <f>COUNTIF(C136:O136,"&gt;=100")</f>
        <v>0</v>
      </c>
    </row>
    <row r="137" spans="1:21" ht="15.75">
      <c r="A137" s="20" t="s">
        <v>482</v>
      </c>
      <c r="B137" s="231" t="s">
        <v>39</v>
      </c>
      <c r="C137" s="26" t="s">
        <v>42</v>
      </c>
      <c r="D137" s="26" t="s">
        <v>42</v>
      </c>
      <c r="E137" s="26" t="s">
        <v>42</v>
      </c>
      <c r="F137" s="26" t="s">
        <v>42</v>
      </c>
      <c r="G137" s="26">
        <v>3</v>
      </c>
      <c r="H137" s="26" t="s">
        <v>42</v>
      </c>
      <c r="I137" s="26" t="s">
        <v>42</v>
      </c>
      <c r="J137" s="26" t="s">
        <v>42</v>
      </c>
      <c r="K137" s="161" t="s">
        <v>42</v>
      </c>
      <c r="L137" s="21" t="s">
        <v>42</v>
      </c>
      <c r="M137" s="9" t="s">
        <v>42</v>
      </c>
      <c r="N137" s="9" t="s">
        <v>42</v>
      </c>
      <c r="O137" s="9" t="s">
        <v>417</v>
      </c>
      <c r="P137" s="9"/>
      <c r="Q137" s="25">
        <f>SUM(C137:P137)</f>
        <v>3</v>
      </c>
      <c r="R137" s="16">
        <f>COUNTIF(C137:P137,"&gt;0")</f>
        <v>1</v>
      </c>
      <c r="S137" s="298">
        <f>Q137/R137</f>
        <v>3</v>
      </c>
      <c r="T137" s="180">
        <f>COUNTIF(C137:O137,"&gt;=200")</f>
        <v>0</v>
      </c>
      <c r="U137" s="180">
        <f>COUNTIF(C137:O137,"&gt;=100")</f>
        <v>0</v>
      </c>
    </row>
    <row r="138" spans="1:21" ht="15.75">
      <c r="A138" s="20" t="s">
        <v>483</v>
      </c>
      <c r="B138" s="230" t="s">
        <v>120</v>
      </c>
      <c r="C138" s="34">
        <v>3</v>
      </c>
      <c r="D138" s="34" t="s">
        <v>42</v>
      </c>
      <c r="E138" s="34" t="s">
        <v>42</v>
      </c>
      <c r="F138" s="26" t="s">
        <v>42</v>
      </c>
      <c r="G138" s="26" t="s">
        <v>42</v>
      </c>
      <c r="H138" s="26" t="s">
        <v>42</v>
      </c>
      <c r="I138" s="26" t="s">
        <v>42</v>
      </c>
      <c r="J138" s="26" t="s">
        <v>42</v>
      </c>
      <c r="K138" s="161" t="s">
        <v>42</v>
      </c>
      <c r="L138" s="21" t="s">
        <v>42</v>
      </c>
      <c r="M138" s="9" t="s">
        <v>42</v>
      </c>
      <c r="N138" s="9" t="s">
        <v>42</v>
      </c>
      <c r="O138" s="9" t="s">
        <v>417</v>
      </c>
      <c r="P138" s="9"/>
      <c r="Q138" s="25">
        <f>SUM(C138:P138)</f>
        <v>3</v>
      </c>
      <c r="R138" s="16">
        <f>COUNTIF(C138:P138,"&gt;0")</f>
        <v>1</v>
      </c>
      <c r="S138" s="298">
        <f>Q138/R138</f>
        <v>3</v>
      </c>
      <c r="T138" s="180">
        <f>COUNTIF(C138:O138,"&gt;=200")</f>
        <v>0</v>
      </c>
      <c r="U138" s="180">
        <f>COUNTIF(C138:O138,"&gt;=100")</f>
        <v>0</v>
      </c>
    </row>
    <row r="139" spans="1:21" ht="15.75">
      <c r="A139" s="20" t="s">
        <v>489</v>
      </c>
      <c r="B139" s="230" t="s">
        <v>180</v>
      </c>
      <c r="C139" s="34" t="s">
        <v>42</v>
      </c>
      <c r="D139" s="34" t="s">
        <v>42</v>
      </c>
      <c r="E139" s="34" t="s">
        <v>42</v>
      </c>
      <c r="F139" s="34" t="s">
        <v>42</v>
      </c>
      <c r="G139" s="34" t="s">
        <v>42</v>
      </c>
      <c r="H139" s="26">
        <v>3</v>
      </c>
      <c r="I139" s="26" t="s">
        <v>42</v>
      </c>
      <c r="J139" s="26" t="s">
        <v>42</v>
      </c>
      <c r="K139" s="161" t="s">
        <v>42</v>
      </c>
      <c r="L139" s="21" t="s">
        <v>42</v>
      </c>
      <c r="M139" s="9" t="s">
        <v>42</v>
      </c>
      <c r="N139" s="9" t="s">
        <v>42</v>
      </c>
      <c r="O139" s="9" t="s">
        <v>417</v>
      </c>
      <c r="P139" s="9"/>
      <c r="Q139" s="25">
        <f>SUM(C139:P139)</f>
        <v>3</v>
      </c>
      <c r="R139" s="16">
        <f>COUNTIF(C139:P139,"&gt;0")</f>
        <v>1</v>
      </c>
      <c r="S139" s="298">
        <f>Q139/R139</f>
        <v>3</v>
      </c>
      <c r="T139" s="180">
        <f>COUNTIF(C139:O139,"&gt;=200")</f>
        <v>0</v>
      </c>
      <c r="U139" s="180">
        <f>COUNTIF(C139:O139,"&gt;=100")</f>
        <v>0</v>
      </c>
    </row>
    <row r="140" spans="1:21" ht="15.75">
      <c r="A140" s="20" t="s">
        <v>490</v>
      </c>
      <c r="B140" s="230" t="s">
        <v>181</v>
      </c>
      <c r="C140" s="34" t="s">
        <v>42</v>
      </c>
      <c r="D140" s="34" t="s">
        <v>42</v>
      </c>
      <c r="E140" s="34" t="s">
        <v>42</v>
      </c>
      <c r="F140" s="34" t="s">
        <v>42</v>
      </c>
      <c r="G140" s="34" t="s">
        <v>42</v>
      </c>
      <c r="H140" s="26">
        <v>3</v>
      </c>
      <c r="I140" s="26" t="s">
        <v>42</v>
      </c>
      <c r="J140" s="26" t="s">
        <v>42</v>
      </c>
      <c r="K140" s="161" t="s">
        <v>42</v>
      </c>
      <c r="L140" s="21" t="s">
        <v>42</v>
      </c>
      <c r="M140" s="9" t="s">
        <v>42</v>
      </c>
      <c r="N140" s="9" t="s">
        <v>42</v>
      </c>
      <c r="O140" s="9" t="s">
        <v>417</v>
      </c>
      <c r="P140" s="9"/>
      <c r="Q140" s="25">
        <f>SUM(C140:P140)</f>
        <v>3</v>
      </c>
      <c r="R140" s="16">
        <f>COUNTIF(C140:P140,"&gt;0")</f>
        <v>1</v>
      </c>
      <c r="S140" s="298">
        <f>Q140/R140</f>
        <v>3</v>
      </c>
      <c r="T140" s="180">
        <f>COUNTIF(C140:O140,"&gt;=200")</f>
        <v>0</v>
      </c>
      <c r="U140" s="180">
        <f>COUNTIF(C140:O140,"&gt;=100")</f>
        <v>0</v>
      </c>
    </row>
    <row r="141" spans="1:21" ht="15.75">
      <c r="A141" s="20" t="s">
        <v>493</v>
      </c>
      <c r="B141" s="230" t="s">
        <v>182</v>
      </c>
      <c r="C141" s="34" t="s">
        <v>42</v>
      </c>
      <c r="D141" s="34" t="s">
        <v>42</v>
      </c>
      <c r="E141" s="34" t="s">
        <v>42</v>
      </c>
      <c r="F141" s="34" t="s">
        <v>42</v>
      </c>
      <c r="G141" s="34" t="s">
        <v>42</v>
      </c>
      <c r="H141" s="26">
        <v>3</v>
      </c>
      <c r="I141" s="26" t="s">
        <v>42</v>
      </c>
      <c r="J141" s="26" t="s">
        <v>42</v>
      </c>
      <c r="K141" s="161" t="s">
        <v>42</v>
      </c>
      <c r="L141" s="21" t="s">
        <v>42</v>
      </c>
      <c r="M141" s="9" t="s">
        <v>42</v>
      </c>
      <c r="N141" s="9" t="s">
        <v>42</v>
      </c>
      <c r="O141" s="9" t="s">
        <v>417</v>
      </c>
      <c r="P141" s="9"/>
      <c r="Q141" s="25">
        <f>SUM(C141:P141)</f>
        <v>3</v>
      </c>
      <c r="R141" s="16">
        <f>COUNTIF(C141:P141,"&gt;0")</f>
        <v>1</v>
      </c>
      <c r="S141" s="298">
        <f>Q141/R141</f>
        <v>3</v>
      </c>
      <c r="T141" s="180">
        <f>COUNTIF(C141:O141,"&gt;=200")</f>
        <v>0</v>
      </c>
      <c r="U141" s="180">
        <f>COUNTIF(C141:O141,"&gt;=100")</f>
        <v>0</v>
      </c>
    </row>
    <row r="142" spans="1:21" ht="15.75">
      <c r="A142" s="20" t="s">
        <v>495</v>
      </c>
      <c r="B142" s="304" t="s">
        <v>445</v>
      </c>
      <c r="C142" s="34" t="s">
        <v>42</v>
      </c>
      <c r="D142" s="34" t="s">
        <v>42</v>
      </c>
      <c r="E142" s="34" t="s">
        <v>42</v>
      </c>
      <c r="F142" s="34" t="s">
        <v>42</v>
      </c>
      <c r="G142" s="34" t="s">
        <v>42</v>
      </c>
      <c r="H142" s="26" t="s">
        <v>42</v>
      </c>
      <c r="I142" s="26" t="s">
        <v>42</v>
      </c>
      <c r="J142" s="26" t="s">
        <v>42</v>
      </c>
      <c r="K142" s="161" t="s">
        <v>42</v>
      </c>
      <c r="L142" s="21" t="s">
        <v>42</v>
      </c>
      <c r="M142" s="90">
        <v>3</v>
      </c>
      <c r="N142" s="9" t="s">
        <v>42</v>
      </c>
      <c r="O142" s="9" t="s">
        <v>417</v>
      </c>
      <c r="P142" s="9"/>
      <c r="Q142" s="25">
        <f>SUM(C142:P142)</f>
        <v>3</v>
      </c>
      <c r="R142" s="16">
        <f>COUNTIF(C142:P142,"&gt;0")</f>
        <v>1</v>
      </c>
      <c r="S142" s="298">
        <f>Q142/R142</f>
        <v>3</v>
      </c>
      <c r="T142" s="180">
        <f>COUNTIF(C142:O142,"&gt;=200")</f>
        <v>0</v>
      </c>
      <c r="U142" s="180">
        <f>COUNTIF(C142:O142,"&gt;=100")</f>
        <v>0</v>
      </c>
    </row>
    <row r="143" spans="1:21" ht="15.75">
      <c r="A143" s="20" t="s">
        <v>497</v>
      </c>
      <c r="B143" s="400" t="s">
        <v>476</v>
      </c>
      <c r="C143" s="34" t="s">
        <v>42</v>
      </c>
      <c r="D143" s="34" t="s">
        <v>42</v>
      </c>
      <c r="E143" s="34" t="s">
        <v>42</v>
      </c>
      <c r="F143" s="34" t="s">
        <v>42</v>
      </c>
      <c r="G143" s="34" t="s">
        <v>42</v>
      </c>
      <c r="H143" s="26" t="s">
        <v>42</v>
      </c>
      <c r="I143" s="26" t="s">
        <v>42</v>
      </c>
      <c r="J143" s="26" t="s">
        <v>42</v>
      </c>
      <c r="K143" s="161" t="s">
        <v>42</v>
      </c>
      <c r="L143" s="21" t="s">
        <v>42</v>
      </c>
      <c r="M143" s="9" t="s">
        <v>42</v>
      </c>
      <c r="N143" s="9" t="s">
        <v>42</v>
      </c>
      <c r="O143" s="432">
        <v>3</v>
      </c>
      <c r="P143" s="432"/>
      <c r="Q143" s="25">
        <f>SUM(C143:P143)</f>
        <v>3</v>
      </c>
      <c r="R143" s="16">
        <f>COUNTIF(C143:P143,"&gt;0")</f>
        <v>1</v>
      </c>
      <c r="S143" s="298">
        <f>Q143/R143</f>
        <v>3</v>
      </c>
      <c r="T143" s="180">
        <f>COUNTIF(C143:O143,"&gt;=200")</f>
        <v>0</v>
      </c>
      <c r="U143" s="180">
        <f>COUNTIF(C143:O143,"&gt;=100")</f>
        <v>0</v>
      </c>
    </row>
    <row r="144" spans="1:21" ht="15.75">
      <c r="A144" s="20" t="s">
        <v>506</v>
      </c>
      <c r="B144" s="225" t="s">
        <v>219</v>
      </c>
      <c r="C144" s="34" t="s">
        <v>42</v>
      </c>
      <c r="D144" s="34" t="s">
        <v>42</v>
      </c>
      <c r="E144" s="34" t="s">
        <v>42</v>
      </c>
      <c r="F144" s="34" t="s">
        <v>42</v>
      </c>
      <c r="G144" s="26" t="s">
        <v>42</v>
      </c>
      <c r="H144" s="26" t="s">
        <v>42</v>
      </c>
      <c r="I144" s="26" t="s">
        <v>42</v>
      </c>
      <c r="J144" s="26">
        <v>1</v>
      </c>
      <c r="K144" s="161" t="s">
        <v>42</v>
      </c>
      <c r="L144" s="21" t="s">
        <v>42</v>
      </c>
      <c r="M144" s="4" t="s">
        <v>42</v>
      </c>
      <c r="N144" s="9" t="s">
        <v>42</v>
      </c>
      <c r="O144" s="9" t="s">
        <v>417</v>
      </c>
      <c r="P144" s="9"/>
      <c r="Q144" s="25">
        <f>SUM(C144:P144)</f>
        <v>1</v>
      </c>
      <c r="R144" s="16">
        <f>COUNTIF(C144:P144,"&gt;0")</f>
        <v>1</v>
      </c>
      <c r="S144" s="298">
        <f>Q144/R144</f>
        <v>1</v>
      </c>
      <c r="T144" s="180">
        <f>COUNTIF(C144:O144,"&gt;=200")</f>
        <v>0</v>
      </c>
      <c r="U144" s="180">
        <f>COUNTIF(C144:O144,"&gt;=100")</f>
        <v>0</v>
      </c>
    </row>
    <row r="145" spans="1:21" ht="15.75">
      <c r="A145" s="20" t="s">
        <v>507</v>
      </c>
      <c r="B145" s="225" t="s">
        <v>141</v>
      </c>
      <c r="C145" s="34" t="s">
        <v>42</v>
      </c>
      <c r="D145" s="34" t="s">
        <v>42</v>
      </c>
      <c r="E145" s="34" t="s">
        <v>42</v>
      </c>
      <c r="F145" s="34">
        <v>1</v>
      </c>
      <c r="G145" s="26" t="s">
        <v>42</v>
      </c>
      <c r="H145" s="26" t="s">
        <v>42</v>
      </c>
      <c r="I145" s="26" t="s">
        <v>42</v>
      </c>
      <c r="J145" s="26" t="s">
        <v>42</v>
      </c>
      <c r="K145" s="161" t="s">
        <v>42</v>
      </c>
      <c r="L145" s="21" t="s">
        <v>42</v>
      </c>
      <c r="M145" s="9" t="s">
        <v>42</v>
      </c>
      <c r="N145" s="9" t="s">
        <v>42</v>
      </c>
      <c r="O145" s="9" t="s">
        <v>417</v>
      </c>
      <c r="P145" s="9"/>
      <c r="Q145" s="25">
        <f>SUM(C145:P145)</f>
        <v>1</v>
      </c>
      <c r="R145" s="16">
        <f>COUNTIF(C145:P145,"&gt;0")</f>
        <v>1</v>
      </c>
      <c r="S145" s="298">
        <f>Q145/R145</f>
        <v>1</v>
      </c>
      <c r="T145" s="180">
        <f>COUNTIF(C145:O145,"&gt;=200")</f>
        <v>0</v>
      </c>
      <c r="U145" s="180">
        <f>COUNTIF(C145:O145,"&gt;=100")</f>
        <v>0</v>
      </c>
    </row>
    <row r="146" spans="1:21" ht="15.75">
      <c r="A146" s="20" t="s">
        <v>508</v>
      </c>
      <c r="B146" s="225" t="s">
        <v>99</v>
      </c>
      <c r="C146" s="34" t="s">
        <v>42</v>
      </c>
      <c r="D146" s="34" t="s">
        <v>42</v>
      </c>
      <c r="E146" s="34">
        <v>1</v>
      </c>
      <c r="F146" s="26" t="s">
        <v>42</v>
      </c>
      <c r="G146" s="26" t="s">
        <v>42</v>
      </c>
      <c r="H146" s="26" t="s">
        <v>42</v>
      </c>
      <c r="I146" s="26" t="s">
        <v>42</v>
      </c>
      <c r="J146" s="26" t="s">
        <v>42</v>
      </c>
      <c r="K146" s="161" t="s">
        <v>42</v>
      </c>
      <c r="L146" s="21" t="s">
        <v>42</v>
      </c>
      <c r="M146" s="9" t="s">
        <v>42</v>
      </c>
      <c r="N146" s="9" t="s">
        <v>42</v>
      </c>
      <c r="O146" s="9" t="s">
        <v>417</v>
      </c>
      <c r="P146" s="9"/>
      <c r="Q146" s="25">
        <f>SUM(C146:P146)</f>
        <v>1</v>
      </c>
      <c r="R146" s="16">
        <f>COUNTIF(C146:P146,"&gt;0")</f>
        <v>1</v>
      </c>
      <c r="S146" s="298">
        <f>Q146/R146</f>
        <v>1</v>
      </c>
      <c r="T146" s="180">
        <f>COUNTIF(C146:O146,"&gt;=200")</f>
        <v>0</v>
      </c>
      <c r="U146" s="180">
        <f>COUNTIF(C146:O146,"&gt;=100")</f>
        <v>0</v>
      </c>
    </row>
    <row r="147" spans="1:21" ht="15.75">
      <c r="A147" s="20" t="s">
        <v>509</v>
      </c>
      <c r="B147" s="225" t="s">
        <v>163</v>
      </c>
      <c r="C147" s="34" t="s">
        <v>42</v>
      </c>
      <c r="D147" s="34" t="s">
        <v>42</v>
      </c>
      <c r="E147" s="34" t="s">
        <v>42</v>
      </c>
      <c r="F147" s="34" t="s">
        <v>42</v>
      </c>
      <c r="G147" s="34" t="s">
        <v>42</v>
      </c>
      <c r="H147" s="26" t="s">
        <v>42</v>
      </c>
      <c r="I147" s="26">
        <v>1</v>
      </c>
      <c r="J147" s="26" t="s">
        <v>42</v>
      </c>
      <c r="K147" s="161" t="s">
        <v>42</v>
      </c>
      <c r="L147" s="21" t="s">
        <v>42</v>
      </c>
      <c r="M147" s="9" t="s">
        <v>42</v>
      </c>
      <c r="N147" s="9" t="s">
        <v>42</v>
      </c>
      <c r="O147" s="9" t="s">
        <v>417</v>
      </c>
      <c r="P147" s="9"/>
      <c r="Q147" s="25">
        <f>SUM(C147:P147)</f>
        <v>1</v>
      </c>
      <c r="R147" s="16">
        <f>COUNTIF(C147:P147,"&gt;0")</f>
        <v>1</v>
      </c>
      <c r="S147" s="298">
        <f>Q147/R147</f>
        <v>1</v>
      </c>
      <c r="T147" s="180">
        <f>COUNTIF(C147:O147,"&gt;=200")</f>
        <v>0</v>
      </c>
      <c r="U147" s="180">
        <f>COUNTIF(C147:O147,"&gt;=100")</f>
        <v>0</v>
      </c>
    </row>
    <row r="148" spans="1:21" ht="15.75">
      <c r="A148" s="20" t="s">
        <v>510</v>
      </c>
      <c r="B148" s="79" t="s">
        <v>504</v>
      </c>
      <c r="C148" s="34" t="s">
        <v>42</v>
      </c>
      <c r="D148" s="34" t="s">
        <v>42</v>
      </c>
      <c r="E148" s="34" t="s">
        <v>42</v>
      </c>
      <c r="F148" s="34" t="s">
        <v>42</v>
      </c>
      <c r="G148" s="34" t="s">
        <v>42</v>
      </c>
      <c r="H148" s="26" t="s">
        <v>42</v>
      </c>
      <c r="I148" s="26" t="s">
        <v>42</v>
      </c>
      <c r="J148" s="26" t="s">
        <v>42</v>
      </c>
      <c r="K148" s="161" t="s">
        <v>42</v>
      </c>
      <c r="L148" s="21" t="s">
        <v>42</v>
      </c>
      <c r="M148" s="9" t="s">
        <v>42</v>
      </c>
      <c r="N148" s="9" t="s">
        <v>42</v>
      </c>
      <c r="O148" s="9" t="s">
        <v>42</v>
      </c>
      <c r="P148" s="455">
        <v>1</v>
      </c>
      <c r="Q148" s="25">
        <f>SUM(C148:P148)</f>
        <v>1</v>
      </c>
      <c r="R148" s="16">
        <f>COUNTIF(C148:P148,"&gt;0")</f>
        <v>1</v>
      </c>
      <c r="S148" s="298">
        <f>Q148/R148</f>
        <v>1</v>
      </c>
      <c r="T148" s="180">
        <f>COUNTIF(C148:O148,"&gt;=200")</f>
        <v>0</v>
      </c>
      <c r="U148" s="180">
        <f>COUNTIF(C148:O148,"&gt;=100")</f>
        <v>0</v>
      </c>
    </row>
    <row r="149" spans="1:21" ht="15.75">
      <c r="A149" s="20" t="s">
        <v>511</v>
      </c>
      <c r="B149" s="460" t="s">
        <v>505</v>
      </c>
      <c r="C149" s="34" t="s">
        <v>42</v>
      </c>
      <c r="D149" s="34" t="s">
        <v>42</v>
      </c>
      <c r="E149" s="34" t="s">
        <v>42</v>
      </c>
      <c r="F149" s="34" t="s">
        <v>42</v>
      </c>
      <c r="G149" s="34" t="s">
        <v>42</v>
      </c>
      <c r="H149" s="26" t="s">
        <v>42</v>
      </c>
      <c r="I149" s="26" t="s">
        <v>42</v>
      </c>
      <c r="J149" s="26" t="s">
        <v>42</v>
      </c>
      <c r="K149" s="161" t="s">
        <v>42</v>
      </c>
      <c r="L149" s="21" t="s">
        <v>42</v>
      </c>
      <c r="M149" s="9" t="s">
        <v>42</v>
      </c>
      <c r="N149" s="9" t="s">
        <v>42</v>
      </c>
      <c r="O149" s="9" t="s">
        <v>42</v>
      </c>
      <c r="P149" s="455">
        <v>1</v>
      </c>
      <c r="Q149" s="25">
        <f>SUM(C149:P149)</f>
        <v>1</v>
      </c>
      <c r="R149" s="16">
        <f>COUNTIF(C149:P149,"&gt;0")</f>
        <v>1</v>
      </c>
      <c r="S149" s="298">
        <f>Q149/R149</f>
        <v>1</v>
      </c>
      <c r="T149" s="180">
        <f>COUNTIF(C149:O149,"&gt;=200")</f>
        <v>0</v>
      </c>
      <c r="U149" s="180">
        <f>COUNTIF(C149:O149,"&gt;=100")</f>
        <v>0</v>
      </c>
    </row>
    <row r="150" spans="1:21" ht="15.75">
      <c r="A150" s="20" t="s">
        <v>516</v>
      </c>
      <c r="B150" s="460" t="s">
        <v>515</v>
      </c>
      <c r="C150" s="34" t="s">
        <v>42</v>
      </c>
      <c r="D150" s="34" t="s">
        <v>42</v>
      </c>
      <c r="E150" s="34" t="s">
        <v>42</v>
      </c>
      <c r="F150" s="34" t="s">
        <v>42</v>
      </c>
      <c r="G150" s="34" t="s">
        <v>42</v>
      </c>
      <c r="H150" s="26" t="s">
        <v>42</v>
      </c>
      <c r="I150" s="26" t="s">
        <v>42</v>
      </c>
      <c r="J150" s="26" t="s">
        <v>42</v>
      </c>
      <c r="K150" s="161" t="s">
        <v>42</v>
      </c>
      <c r="L150" s="21" t="s">
        <v>42</v>
      </c>
      <c r="M150" s="9" t="s">
        <v>42</v>
      </c>
      <c r="N150" s="9" t="s">
        <v>42</v>
      </c>
      <c r="O150" s="9" t="s">
        <v>42</v>
      </c>
      <c r="P150" s="455">
        <v>1</v>
      </c>
      <c r="Q150" s="25">
        <f>SUM(C150:P150)</f>
        <v>1</v>
      </c>
      <c r="R150" s="16">
        <f>COUNTIF(C150:P150,"&gt;0")</f>
        <v>1</v>
      </c>
      <c r="S150" s="298">
        <f>Q150/R150</f>
        <v>1</v>
      </c>
      <c r="T150" s="180">
        <f>COUNTIF(C150:O150,"&gt;=200")</f>
        <v>0</v>
      </c>
      <c r="U150" s="180">
        <f>COUNTIF(C150:O150,"&gt;=100")</f>
        <v>0</v>
      </c>
    </row>
    <row r="151" spans="1:21" ht="16.5" thickBot="1">
      <c r="A151" s="20" t="s">
        <v>517</v>
      </c>
      <c r="B151" s="230" t="s">
        <v>484</v>
      </c>
      <c r="C151" s="34" t="s">
        <v>42</v>
      </c>
      <c r="D151" s="34" t="s">
        <v>42</v>
      </c>
      <c r="E151" s="34" t="s">
        <v>42</v>
      </c>
      <c r="F151" s="34" t="s">
        <v>42</v>
      </c>
      <c r="G151" s="34" t="s">
        <v>42</v>
      </c>
      <c r="H151" s="26" t="s">
        <v>42</v>
      </c>
      <c r="I151" s="26" t="s">
        <v>42</v>
      </c>
      <c r="J151" s="26" t="s">
        <v>42</v>
      </c>
      <c r="K151" s="161" t="s">
        <v>42</v>
      </c>
      <c r="L151" s="26" t="s">
        <v>42</v>
      </c>
      <c r="M151" s="50" t="s">
        <v>42</v>
      </c>
      <c r="N151" s="50" t="s">
        <v>42</v>
      </c>
      <c r="O151" s="468">
        <v>1</v>
      </c>
      <c r="P151" s="468"/>
      <c r="Q151" s="125">
        <f>SUM(C151:P151)</f>
        <v>1</v>
      </c>
      <c r="R151" s="469">
        <f>COUNTIF(C151:P151,"&gt;0")</f>
        <v>1</v>
      </c>
      <c r="S151" s="298">
        <f>Q151/R151</f>
        <v>1</v>
      </c>
      <c r="T151" s="180">
        <f>COUNTIF(C151:O151,"&gt;=200")</f>
        <v>0</v>
      </c>
      <c r="U151" s="180">
        <f>COUNTIF(C151:O151,"&gt;=100")</f>
        <v>0</v>
      </c>
    </row>
    <row r="152" spans="1:21" ht="16.5" thickBot="1">
      <c r="A152" s="20"/>
      <c r="B152" s="124" t="s">
        <v>226</v>
      </c>
      <c r="C152" s="471">
        <f aca="true" t="shared" si="0" ref="C152:Q152">SUM(C4:C151)</f>
        <v>1832</v>
      </c>
      <c r="D152" s="203">
        <f t="shared" si="0"/>
        <v>1216</v>
      </c>
      <c r="E152" s="204">
        <f t="shared" si="0"/>
        <v>1765</v>
      </c>
      <c r="F152" s="204">
        <f t="shared" si="0"/>
        <v>1828</v>
      </c>
      <c r="G152" s="203">
        <f t="shared" si="0"/>
        <v>1550</v>
      </c>
      <c r="H152" s="203">
        <f t="shared" si="0"/>
        <v>1507</v>
      </c>
      <c r="I152" s="203">
        <f t="shared" si="0"/>
        <v>1133</v>
      </c>
      <c r="J152" s="389">
        <f t="shared" si="0"/>
        <v>1126</v>
      </c>
      <c r="K152" s="203">
        <f t="shared" si="0"/>
        <v>1627</v>
      </c>
      <c r="L152" s="203">
        <f t="shared" si="0"/>
        <v>1589</v>
      </c>
      <c r="M152" s="203">
        <f t="shared" si="0"/>
        <v>1273</v>
      </c>
      <c r="N152" s="203">
        <f t="shared" si="0"/>
        <v>1262</v>
      </c>
      <c r="O152" s="203">
        <f t="shared" si="0"/>
        <v>1087</v>
      </c>
      <c r="P152" s="472">
        <f t="shared" si="0"/>
        <v>273</v>
      </c>
      <c r="Q152" s="307">
        <f t="shared" si="0"/>
        <v>19068</v>
      </c>
      <c r="R152" s="32">
        <v>14</v>
      </c>
      <c r="S152" s="473">
        <f>Q152/R152</f>
        <v>1362</v>
      </c>
      <c r="T152" s="467">
        <f>SUM(T4:T151)</f>
        <v>5</v>
      </c>
      <c r="U152" s="192">
        <f>SUM(U4:U151)</f>
        <v>74</v>
      </c>
    </row>
    <row r="153" spans="2:23" ht="16.5" thickBot="1">
      <c r="B153" s="474" t="s">
        <v>284</v>
      </c>
      <c r="C153" s="475">
        <f aca="true" t="shared" si="1" ref="C153:P153">COUNTIF(C4:C151,"&gt;0")</f>
        <v>32</v>
      </c>
      <c r="D153" s="476">
        <f t="shared" si="1"/>
        <v>28</v>
      </c>
      <c r="E153" s="476">
        <f t="shared" si="1"/>
        <v>26</v>
      </c>
      <c r="F153" s="476">
        <f t="shared" si="1"/>
        <v>24</v>
      </c>
      <c r="G153" s="477">
        <f t="shared" si="1"/>
        <v>21</v>
      </c>
      <c r="H153" s="476">
        <f t="shared" si="1"/>
        <v>26</v>
      </c>
      <c r="I153" s="476">
        <f t="shared" si="1"/>
        <v>27</v>
      </c>
      <c r="J153" s="476">
        <f t="shared" si="1"/>
        <v>25</v>
      </c>
      <c r="K153" s="478">
        <f t="shared" si="1"/>
        <v>26</v>
      </c>
      <c r="L153" s="478">
        <f t="shared" si="1"/>
        <v>23</v>
      </c>
      <c r="M153" s="478">
        <f t="shared" si="1"/>
        <v>30</v>
      </c>
      <c r="N153" s="478">
        <f t="shared" si="1"/>
        <v>22</v>
      </c>
      <c r="O153" s="478">
        <f t="shared" si="1"/>
        <v>26</v>
      </c>
      <c r="P153" s="479">
        <f t="shared" si="1"/>
        <v>19</v>
      </c>
      <c r="Q153" s="480">
        <f>SUM(C153:O153)</f>
        <v>336</v>
      </c>
      <c r="R153" s="481"/>
      <c r="S153" s="482">
        <f>Q153/R152</f>
        <v>24</v>
      </c>
      <c r="U153" s="57" t="s">
        <v>335</v>
      </c>
      <c r="V153" s="190"/>
      <c r="W153" s="191"/>
    </row>
    <row r="154" spans="18:22" ht="15.75">
      <c r="R154" s="62" t="s">
        <v>224</v>
      </c>
      <c r="S154" s="470" t="s">
        <v>225</v>
      </c>
      <c r="T154" s="57" t="s">
        <v>334</v>
      </c>
      <c r="U154" s="193"/>
      <c r="V154" s="194"/>
    </row>
  </sheetData>
  <sheetProtection/>
  <mergeCells count="4">
    <mergeCell ref="Q2:S2"/>
    <mergeCell ref="T2:U2"/>
    <mergeCell ref="C2:M2"/>
    <mergeCell ref="M1:O1"/>
  </mergeCells>
  <conditionalFormatting sqref="R4:R148 R151">
    <cfRule type="colorScale" priority="110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4:S131 S151">
    <cfRule type="top10" priority="108" dxfId="134" stopIfTrue="1" rank="3"/>
    <cfRule type="colorScale" priority="109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51 T4:T131">
    <cfRule type="top10" priority="107" dxfId="58" stopIfTrue="1" rank="1"/>
  </conditionalFormatting>
  <conditionalFormatting sqref="U151 U4:U131">
    <cfRule type="top10" priority="106" dxfId="58" stopIfTrue="1" rank="1"/>
  </conditionalFormatting>
  <conditionalFormatting sqref="C4:P4">
    <cfRule type="top10" priority="105" dxfId="135" stopIfTrue="1" rank="1"/>
  </conditionalFormatting>
  <conditionalFormatting sqref="C5:P5">
    <cfRule type="top10" priority="104" dxfId="135" stopIfTrue="1" rank="1"/>
  </conditionalFormatting>
  <conditionalFormatting sqref="C6:M6 O6:P6">
    <cfRule type="top10" priority="103" dxfId="135" stopIfTrue="1" rank="1"/>
  </conditionalFormatting>
  <conditionalFormatting sqref="C7:P7">
    <cfRule type="top10" priority="102" dxfId="135" stopIfTrue="1" rank="1"/>
  </conditionalFormatting>
  <conditionalFormatting sqref="C8:P8">
    <cfRule type="top10" priority="101" dxfId="135" stopIfTrue="1" rank="1"/>
  </conditionalFormatting>
  <conditionalFormatting sqref="C10:P10">
    <cfRule type="top10" priority="100" dxfId="135" stopIfTrue="1" rank="1"/>
  </conditionalFormatting>
  <conditionalFormatting sqref="C12:P12">
    <cfRule type="top10" priority="99" dxfId="135" stopIfTrue="1" rank="1"/>
  </conditionalFormatting>
  <conditionalFormatting sqref="C17:P17">
    <cfRule type="top10" priority="98" dxfId="135" stopIfTrue="1" rank="1"/>
  </conditionalFormatting>
  <conditionalFormatting sqref="C18:P18">
    <cfRule type="top10" priority="97" dxfId="135" stopIfTrue="1" rank="1"/>
  </conditionalFormatting>
  <conditionalFormatting sqref="C19:P19">
    <cfRule type="top10" priority="96" dxfId="135" stopIfTrue="1" rank="1"/>
  </conditionalFormatting>
  <conditionalFormatting sqref="Q4:Q148 Q151">
    <cfRule type="iconSet" priority="95" dxfId="42">
      <iconSet iconSet="4TrafficLights">
        <cfvo type="percent" val="0"/>
        <cfvo type="num" val="100"/>
        <cfvo type="num" val="500"/>
        <cfvo type="num" val="1000"/>
      </iconSet>
    </cfRule>
  </conditionalFormatting>
  <conditionalFormatting sqref="C21:P21">
    <cfRule type="top10" priority="94" dxfId="135" stopIfTrue="1" rank="1"/>
  </conditionalFormatting>
  <conditionalFormatting sqref="C22:P22">
    <cfRule type="top10" priority="93" dxfId="135" stopIfTrue="1" rank="1"/>
  </conditionalFormatting>
  <conditionalFormatting sqref="C30:P30">
    <cfRule type="top10" priority="92" dxfId="135" stopIfTrue="1" rank="1"/>
  </conditionalFormatting>
  <conditionalFormatting sqref="C55:P55">
    <cfRule type="top10" priority="91" dxfId="135" stopIfTrue="1" rank="1"/>
  </conditionalFormatting>
  <conditionalFormatting sqref="C59:P59">
    <cfRule type="top10" priority="90" dxfId="135" stopIfTrue="1" rank="1"/>
  </conditionalFormatting>
  <conditionalFormatting sqref="C70:P70">
    <cfRule type="top10" priority="89" dxfId="135" stopIfTrue="1" rank="1"/>
  </conditionalFormatting>
  <conditionalFormatting sqref="C82:P82">
    <cfRule type="top10" priority="88" dxfId="135" stopIfTrue="1" rank="1"/>
  </conditionalFormatting>
  <conditionalFormatting sqref="C23:P23">
    <cfRule type="top10" priority="86" dxfId="136" stopIfTrue="1" rank="1"/>
  </conditionalFormatting>
  <conditionalFormatting sqref="C43:P43">
    <cfRule type="top10" priority="85" dxfId="136" stopIfTrue="1" rank="1"/>
  </conditionalFormatting>
  <conditionalFormatting sqref="C28:P28">
    <cfRule type="top10" priority="84" dxfId="136" stopIfTrue="1" rank="1"/>
  </conditionalFormatting>
  <conditionalFormatting sqref="C60:P60">
    <cfRule type="top10" priority="83" dxfId="136" stopIfTrue="1" rank="1"/>
  </conditionalFormatting>
  <conditionalFormatting sqref="C61:P61">
    <cfRule type="top10" priority="82" dxfId="136" stopIfTrue="1" rank="1"/>
  </conditionalFormatting>
  <conditionalFormatting sqref="C16:P16">
    <cfRule type="top10" priority="81" dxfId="136" stopIfTrue="1" rank="1"/>
  </conditionalFormatting>
  <conditionalFormatting sqref="C13:P13">
    <cfRule type="top10" priority="80" dxfId="136" stopIfTrue="1" rank="1"/>
  </conditionalFormatting>
  <conditionalFormatting sqref="C9:P9">
    <cfRule type="top10" priority="79" dxfId="136" stopIfTrue="1" rank="1"/>
  </conditionalFormatting>
  <conditionalFormatting sqref="C11:P11">
    <cfRule type="top10" priority="78" dxfId="136" stopIfTrue="1" rank="1"/>
  </conditionalFormatting>
  <conditionalFormatting sqref="S132:S133">
    <cfRule type="top10" priority="75" dxfId="134" stopIfTrue="1" rank="3"/>
    <cfRule type="colorScale" priority="76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32:T133">
    <cfRule type="top10" priority="74" dxfId="58" stopIfTrue="1" rank="1"/>
  </conditionalFormatting>
  <conditionalFormatting sqref="U132:U133">
    <cfRule type="top10" priority="73" dxfId="58" stopIfTrue="1" rank="1"/>
  </conditionalFormatting>
  <conditionalFormatting sqref="N6">
    <cfRule type="top10" priority="70" dxfId="135" stopIfTrue="1" rank="1"/>
  </conditionalFormatting>
  <conditionalFormatting sqref="C130:M131 N132:P133 O130:P131 O134:P150">
    <cfRule type="top10" priority="117" dxfId="135" stopIfTrue="1" rank="1"/>
  </conditionalFormatting>
  <conditionalFormatting sqref="N134:N135">
    <cfRule type="top10" priority="122" dxfId="135" stopIfTrue="1" rank="1"/>
  </conditionalFormatting>
  <conditionalFormatting sqref="S134:S135">
    <cfRule type="top10" priority="126" dxfId="134" stopIfTrue="1" rank="3"/>
    <cfRule type="colorScale" priority="127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34:T135">
    <cfRule type="top10" priority="130" dxfId="58" stopIfTrue="1" rank="1"/>
  </conditionalFormatting>
  <conditionalFormatting sqref="U134:U135">
    <cfRule type="top10" priority="132" dxfId="58" stopIfTrue="1" rank="1"/>
  </conditionalFormatting>
  <conditionalFormatting sqref="C72:P72">
    <cfRule type="top10" priority="62" dxfId="135" stopIfTrue="1" rank="1"/>
  </conditionalFormatting>
  <conditionalFormatting sqref="C71:P71">
    <cfRule type="top10" priority="61" dxfId="135" stopIfTrue="1" rank="1"/>
  </conditionalFormatting>
  <conditionalFormatting sqref="C110:M110 O110:P110">
    <cfRule type="top10" priority="60" dxfId="135" stopIfTrue="1" rank="1"/>
  </conditionalFormatting>
  <conditionalFormatting sqref="C104:M104 O104:P104">
    <cfRule type="top10" priority="59" dxfId="135" stopIfTrue="1" rank="1"/>
  </conditionalFormatting>
  <conditionalFormatting sqref="C93:M93 O93:P93">
    <cfRule type="top10" priority="58" dxfId="135" stopIfTrue="1" rank="1"/>
  </conditionalFormatting>
  <conditionalFormatting sqref="C44:P44">
    <cfRule type="top10" priority="57" dxfId="136" stopIfTrue="1" rank="1"/>
  </conditionalFormatting>
  <conditionalFormatting sqref="C45:P45">
    <cfRule type="top10" priority="56" dxfId="136" stopIfTrue="1" rank="1"/>
  </conditionalFormatting>
  <conditionalFormatting sqref="C46:P46">
    <cfRule type="top10" priority="55" dxfId="136" stopIfTrue="1" rank="1"/>
  </conditionalFormatting>
  <conditionalFormatting sqref="N136">
    <cfRule type="top10" priority="54" dxfId="135" stopIfTrue="1" rank="1"/>
  </conditionalFormatting>
  <conditionalFormatting sqref="N137:N139">
    <cfRule type="top10" priority="53" dxfId="135" stopIfTrue="1" rank="1"/>
  </conditionalFormatting>
  <conditionalFormatting sqref="S136:S137">
    <cfRule type="top10" priority="48" dxfId="134" stopIfTrue="1" rank="3"/>
    <cfRule type="colorScale" priority="49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36:T137">
    <cfRule type="top10" priority="50" dxfId="58" stopIfTrue="1" rank="1"/>
  </conditionalFormatting>
  <conditionalFormatting sqref="U136:U137">
    <cfRule type="top10" priority="51" dxfId="58" stopIfTrue="1" rank="1"/>
  </conditionalFormatting>
  <conditionalFormatting sqref="S138:S139">
    <cfRule type="top10" priority="42" dxfId="134" stopIfTrue="1" rank="3"/>
    <cfRule type="colorScale" priority="43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38:T139">
    <cfRule type="top10" priority="44" dxfId="58" stopIfTrue="1" rank="1"/>
  </conditionalFormatting>
  <conditionalFormatting sqref="U138:U139">
    <cfRule type="top10" priority="45" dxfId="58" stopIfTrue="1" rank="1"/>
  </conditionalFormatting>
  <conditionalFormatting sqref="N140">
    <cfRule type="top10" priority="40" dxfId="135" stopIfTrue="1" rank="1"/>
  </conditionalFormatting>
  <conditionalFormatting sqref="S140">
    <cfRule type="top10" priority="35" dxfId="134" stopIfTrue="1" rank="3"/>
    <cfRule type="colorScale" priority="36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0">
    <cfRule type="top10" priority="37" dxfId="58" stopIfTrue="1" rank="1"/>
  </conditionalFormatting>
  <conditionalFormatting sqref="U140">
    <cfRule type="top10" priority="38" dxfId="58" stopIfTrue="1" rank="1"/>
  </conditionalFormatting>
  <conditionalFormatting sqref="N141">
    <cfRule type="top10" priority="33" dxfId="135" stopIfTrue="1" rank="1"/>
  </conditionalFormatting>
  <conditionalFormatting sqref="S141">
    <cfRule type="top10" priority="28" dxfId="134" stopIfTrue="1" rank="3"/>
    <cfRule type="colorScale" priority="29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1">
    <cfRule type="top10" priority="30" dxfId="58" stopIfTrue="1" rank="1"/>
  </conditionalFormatting>
  <conditionalFormatting sqref="U141">
    <cfRule type="top10" priority="31" dxfId="58" stopIfTrue="1" rank="1"/>
  </conditionalFormatting>
  <conditionalFormatting sqref="N142">
    <cfRule type="top10" priority="26" dxfId="135" stopIfTrue="1" rank="1"/>
  </conditionalFormatting>
  <conditionalFormatting sqref="S142">
    <cfRule type="top10" priority="21" dxfId="134" stopIfTrue="1" rank="3"/>
    <cfRule type="colorScale" priority="22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2">
    <cfRule type="top10" priority="23" dxfId="58" stopIfTrue="1" rank="1"/>
  </conditionalFormatting>
  <conditionalFormatting sqref="U142">
    <cfRule type="top10" priority="24" dxfId="58" stopIfTrue="1" rank="1"/>
  </conditionalFormatting>
  <conditionalFormatting sqref="N143:N150">
    <cfRule type="top10" priority="19" dxfId="135" stopIfTrue="1" rank="1"/>
  </conditionalFormatting>
  <conditionalFormatting sqref="S143">
    <cfRule type="top10" priority="14" dxfId="134" stopIfTrue="1" rank="3"/>
    <cfRule type="colorScale" priority="15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3">
    <cfRule type="top10" priority="16" dxfId="58" stopIfTrue="1" rank="1"/>
  </conditionalFormatting>
  <conditionalFormatting sqref="U143">
    <cfRule type="top10" priority="17" dxfId="58" stopIfTrue="1" rank="1"/>
  </conditionalFormatting>
  <conditionalFormatting sqref="S144:S148">
    <cfRule type="top10" priority="8" dxfId="134" stopIfTrue="1" rank="3"/>
    <cfRule type="colorScale" priority="9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4:T148">
    <cfRule type="top10" priority="10" dxfId="58" stopIfTrue="1" rank="1"/>
  </conditionalFormatting>
  <conditionalFormatting sqref="U144:U148">
    <cfRule type="top10" priority="11" dxfId="58" stopIfTrue="1" rank="1"/>
  </conditionalFormatting>
  <conditionalFormatting sqref="R149:R150">
    <cfRule type="colorScale" priority="6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49:Q150">
    <cfRule type="iconSet" priority="5" dxfId="42">
      <iconSet iconSet="4TrafficLights">
        <cfvo type="percent" val="0"/>
        <cfvo type="num" val="100"/>
        <cfvo type="num" val="500"/>
        <cfvo type="num" val="1000"/>
      </iconSet>
    </cfRule>
  </conditionalFormatting>
  <conditionalFormatting sqref="S149:S150">
    <cfRule type="top10" priority="1" dxfId="134" stopIfTrue="1" rank="3"/>
    <cfRule type="colorScale" priority="2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9:T150">
    <cfRule type="top10" priority="3" dxfId="58" stopIfTrue="1" rank="1"/>
  </conditionalFormatting>
  <conditionalFormatting sqref="U149:U150">
    <cfRule type="top10" priority="4" dxfId="58" stopIfTrue="1" rank="1"/>
  </conditionalFormatting>
  <printOptions/>
  <pageMargins left="0.34" right="0.16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6"/>
  <sheetViews>
    <sheetView zoomScale="80" zoomScaleNormal="80" zoomScalePageLayoutView="0" workbookViewId="0" topLeftCell="A1">
      <selection activeCell="P9" sqref="P9"/>
    </sheetView>
  </sheetViews>
  <sheetFormatPr defaultColWidth="9.00390625" defaultRowHeight="12.75"/>
  <cols>
    <col min="1" max="1" width="5.125" style="0" customWidth="1"/>
    <col min="2" max="2" width="19.625" style="0" customWidth="1"/>
    <col min="3" max="6" width="13.00390625" style="0" bestFit="1" customWidth="1"/>
    <col min="7" max="7" width="10.25390625" style="0" customWidth="1"/>
    <col min="8" max="8" width="10.625" style="0" customWidth="1"/>
    <col min="9" max="9" width="10.75390625" style="0" customWidth="1"/>
    <col min="10" max="10" width="10.125" style="0" customWidth="1"/>
    <col min="11" max="11" width="11.00390625" style="0" customWidth="1"/>
    <col min="12" max="12" width="10.25390625" style="0" customWidth="1"/>
    <col min="13" max="13" width="10.25390625" style="0" bestFit="1" customWidth="1"/>
    <col min="14" max="16" width="10.25390625" style="0" customWidth="1"/>
    <col min="17" max="17" width="15.00390625" style="3" customWidth="1"/>
    <col min="18" max="18" width="7.25390625" style="1" customWidth="1"/>
    <col min="19" max="19" width="19.00390625" style="1" customWidth="1"/>
    <col min="20" max="21" width="7.25390625" style="1" customWidth="1"/>
    <col min="22" max="22" width="7.00390625" style="0" customWidth="1"/>
    <col min="23" max="23" width="13.00390625" style="0" bestFit="1" customWidth="1"/>
  </cols>
  <sheetData>
    <row r="1" spans="2:16" ht="37.5" thickBot="1">
      <c r="B1" s="19" t="s">
        <v>520</v>
      </c>
      <c r="M1" s="412" t="s">
        <v>479</v>
      </c>
      <c r="N1" s="498" t="s">
        <v>480</v>
      </c>
      <c r="O1" s="499"/>
      <c r="P1" s="445"/>
    </row>
    <row r="2" spans="2:23" ht="22.5" customHeight="1" thickBot="1">
      <c r="B2" s="12" t="s">
        <v>51</v>
      </c>
      <c r="C2" s="495" t="s">
        <v>138</v>
      </c>
      <c r="D2" s="496"/>
      <c r="E2" s="496"/>
      <c r="F2" s="496"/>
      <c r="G2" s="496"/>
      <c r="H2" s="496"/>
      <c r="I2" s="496"/>
      <c r="J2" s="496"/>
      <c r="K2" s="496"/>
      <c r="L2" s="496"/>
      <c r="M2" s="497"/>
      <c r="N2" s="411"/>
      <c r="O2" s="411"/>
      <c r="P2" s="411"/>
      <c r="Q2" s="495" t="s">
        <v>140</v>
      </c>
      <c r="R2" s="496"/>
      <c r="S2" s="496"/>
      <c r="T2" s="495" t="s">
        <v>331</v>
      </c>
      <c r="U2" s="496"/>
      <c r="V2" s="497"/>
      <c r="W2" t="s">
        <v>231</v>
      </c>
    </row>
    <row r="3" spans="2:25" ht="15.75">
      <c r="B3" s="5" t="s">
        <v>0</v>
      </c>
      <c r="C3" s="5" t="s">
        <v>45</v>
      </c>
      <c r="D3" s="5" t="s">
        <v>46</v>
      </c>
      <c r="E3" s="5" t="s">
        <v>47</v>
      </c>
      <c r="F3" s="41" t="s">
        <v>48</v>
      </c>
      <c r="G3" s="5" t="s">
        <v>49</v>
      </c>
      <c r="H3" s="5" t="s">
        <v>148</v>
      </c>
      <c r="I3" s="5" t="s">
        <v>150</v>
      </c>
      <c r="J3" s="5" t="s">
        <v>191</v>
      </c>
      <c r="K3" s="5" t="s">
        <v>228</v>
      </c>
      <c r="L3" s="5" t="s">
        <v>352</v>
      </c>
      <c r="M3" s="5" t="s">
        <v>416</v>
      </c>
      <c r="N3" s="5" t="s">
        <v>452</v>
      </c>
      <c r="O3" s="5" t="s">
        <v>470</v>
      </c>
      <c r="P3" s="222" t="s">
        <v>501</v>
      </c>
      <c r="Q3" s="13" t="s">
        <v>50</v>
      </c>
      <c r="R3" s="5" t="s">
        <v>146</v>
      </c>
      <c r="S3" s="172" t="s">
        <v>147</v>
      </c>
      <c r="T3" s="311">
        <v>300</v>
      </c>
      <c r="U3" s="311">
        <v>200</v>
      </c>
      <c r="V3" s="312">
        <v>100</v>
      </c>
      <c r="W3" s="500" t="s">
        <v>366</v>
      </c>
      <c r="X3" s="501"/>
      <c r="Y3" s="502"/>
    </row>
    <row r="4" spans="1:25" ht="15.75">
      <c r="A4" s="15" t="s">
        <v>1</v>
      </c>
      <c r="B4" s="10" t="s">
        <v>21</v>
      </c>
      <c r="C4" s="11">
        <v>244</v>
      </c>
      <c r="D4" s="11">
        <v>233</v>
      </c>
      <c r="E4" s="39">
        <v>179</v>
      </c>
      <c r="F4" s="404">
        <v>268</v>
      </c>
      <c r="G4" s="64">
        <v>233</v>
      </c>
      <c r="H4" s="15">
        <v>175</v>
      </c>
      <c r="I4" s="5">
        <v>150</v>
      </c>
      <c r="J4" s="11">
        <v>172</v>
      </c>
      <c r="K4" s="15">
        <v>194</v>
      </c>
      <c r="L4" s="15">
        <v>212</v>
      </c>
      <c r="M4" s="15">
        <v>158</v>
      </c>
      <c r="N4" s="15">
        <v>176</v>
      </c>
      <c r="O4" s="15">
        <v>129</v>
      </c>
      <c r="P4" s="9">
        <v>2</v>
      </c>
      <c r="Q4" s="14">
        <f>SUM(C4:P4)</f>
        <v>2525</v>
      </c>
      <c r="R4" s="16">
        <f>COUNTIF(C4:P4,"&gt;0")</f>
        <v>14</v>
      </c>
      <c r="S4" s="239">
        <f>Q4/R4</f>
        <v>180.35714285714286</v>
      </c>
      <c r="T4" s="180">
        <f>COUNTIF(C4:O4,"&gt;=300")</f>
        <v>0</v>
      </c>
      <c r="U4" s="164">
        <f>COUNTIF(C4:O4,"&gt;=200")</f>
        <v>5</v>
      </c>
      <c r="V4" s="164">
        <f>COUNTIF(C4:O4,"&gt;=100")</f>
        <v>13</v>
      </c>
      <c r="W4" s="419">
        <f>Q4+'Body celkem'!Q4</f>
        <v>4440</v>
      </c>
      <c r="X4" s="265" t="s">
        <v>1</v>
      </c>
      <c r="Y4" s="127" t="s">
        <v>410</v>
      </c>
    </row>
    <row r="5" spans="1:25" ht="15.75">
      <c r="A5" s="15" t="s">
        <v>2</v>
      </c>
      <c r="B5" s="10" t="s">
        <v>24</v>
      </c>
      <c r="C5" s="15">
        <v>196</v>
      </c>
      <c r="D5" s="9">
        <v>85</v>
      </c>
      <c r="E5" s="49">
        <v>127</v>
      </c>
      <c r="F5" s="15">
        <v>254</v>
      </c>
      <c r="G5" s="40">
        <v>227</v>
      </c>
      <c r="H5" s="11">
        <v>221</v>
      </c>
      <c r="I5" s="11">
        <v>202</v>
      </c>
      <c r="J5" s="15">
        <v>158</v>
      </c>
      <c r="K5" s="9">
        <v>174</v>
      </c>
      <c r="L5" s="15">
        <v>304</v>
      </c>
      <c r="M5" s="15">
        <v>175</v>
      </c>
      <c r="N5" s="348">
        <v>180</v>
      </c>
      <c r="O5" s="341">
        <v>136</v>
      </c>
      <c r="P5" s="9">
        <v>39</v>
      </c>
      <c r="Q5" s="14">
        <f>SUM(C5:P5)</f>
        <v>2478</v>
      </c>
      <c r="R5" s="16">
        <f>COUNTIF(C5:P5,"&gt;0")</f>
        <v>14</v>
      </c>
      <c r="S5" s="239">
        <f>Q5/R5</f>
        <v>177</v>
      </c>
      <c r="T5" s="180">
        <f>COUNTIF(C5:O5,"&gt;=300")</f>
        <v>1</v>
      </c>
      <c r="U5" s="164">
        <f>COUNTIF(C5:O5,"&gt;=200")</f>
        <v>5</v>
      </c>
      <c r="V5" s="180">
        <f>COUNTIF(C5:O5,"&gt;=100")</f>
        <v>12</v>
      </c>
      <c r="W5" s="372">
        <f>Q5+'Body celkem'!Q5</f>
        <v>4177</v>
      </c>
      <c r="X5" s="264" t="s">
        <v>2</v>
      </c>
      <c r="Y5" s="127" t="s">
        <v>410</v>
      </c>
    </row>
    <row r="6" spans="1:25" ht="15.75">
      <c r="A6" s="15" t="s">
        <v>3</v>
      </c>
      <c r="B6" s="10" t="s">
        <v>23</v>
      </c>
      <c r="C6" s="9">
        <v>19</v>
      </c>
      <c r="D6" s="43">
        <v>59</v>
      </c>
      <c r="E6" s="9">
        <v>101</v>
      </c>
      <c r="F6" s="73">
        <v>192</v>
      </c>
      <c r="G6" s="361">
        <v>217</v>
      </c>
      <c r="H6" s="5">
        <v>18</v>
      </c>
      <c r="I6" s="15">
        <v>158</v>
      </c>
      <c r="J6" s="9">
        <v>64</v>
      </c>
      <c r="K6" s="9">
        <v>44</v>
      </c>
      <c r="L6" s="9">
        <v>41</v>
      </c>
      <c r="M6" s="9">
        <v>18</v>
      </c>
      <c r="N6" s="9">
        <v>158</v>
      </c>
      <c r="O6" s="9">
        <v>113</v>
      </c>
      <c r="P6" s="9">
        <v>22</v>
      </c>
      <c r="Q6" s="14">
        <f>SUM(C6:P6)</f>
        <v>1224</v>
      </c>
      <c r="R6" s="16">
        <f>COUNTIF(C6:P6,"&gt;0")</f>
        <v>14</v>
      </c>
      <c r="S6" s="239">
        <f>Q6/R6</f>
        <v>87.42857142857143</v>
      </c>
      <c r="T6" s="180">
        <f>COUNTIF(C6:O6,"&gt;=300")</f>
        <v>0</v>
      </c>
      <c r="U6" s="180">
        <f>COUNTIF(C6:O6,"&gt;=200")</f>
        <v>1</v>
      </c>
      <c r="V6" s="180">
        <f>COUNTIF(C6:O6,"&gt;=100")</f>
        <v>6</v>
      </c>
      <c r="W6" s="373">
        <f>Q6+'Body celkem'!Q6</f>
        <v>2607</v>
      </c>
      <c r="X6" s="39" t="s">
        <v>3</v>
      </c>
      <c r="Y6" s="127" t="s">
        <v>410</v>
      </c>
    </row>
    <row r="7" spans="1:25" ht="15.75">
      <c r="A7" s="15" t="s">
        <v>4</v>
      </c>
      <c r="B7" s="10" t="s">
        <v>26</v>
      </c>
      <c r="C7" s="50">
        <v>34</v>
      </c>
      <c r="D7" s="9">
        <v>29</v>
      </c>
      <c r="E7" s="46">
        <v>72</v>
      </c>
      <c r="F7" s="43">
        <v>56</v>
      </c>
      <c r="G7" s="9">
        <v>56</v>
      </c>
      <c r="H7" s="44">
        <v>52</v>
      </c>
      <c r="I7" s="9">
        <v>121</v>
      </c>
      <c r="J7" s="320">
        <v>131</v>
      </c>
      <c r="K7" s="9">
        <v>91</v>
      </c>
      <c r="L7" s="235">
        <v>144</v>
      </c>
      <c r="M7" s="9">
        <v>83</v>
      </c>
      <c r="N7" s="9">
        <v>141</v>
      </c>
      <c r="O7" s="9">
        <v>69</v>
      </c>
      <c r="P7" s="9">
        <v>18</v>
      </c>
      <c r="Q7" s="14">
        <f>SUM(C7:P7)</f>
        <v>1097</v>
      </c>
      <c r="R7" s="16">
        <f>COUNTIF(C7:P7,"&gt;0")</f>
        <v>14</v>
      </c>
      <c r="S7" s="239">
        <f>Q7/R7</f>
        <v>78.35714285714286</v>
      </c>
      <c r="T7" s="180">
        <f>COUNTIF(C7:O7,"&gt;=300")</f>
        <v>0</v>
      </c>
      <c r="U7" s="180">
        <f>COUNTIF(C7:O7,"&gt;=200")</f>
        <v>0</v>
      </c>
      <c r="V7" s="180">
        <f>COUNTIF(C7:O7,"&gt;=100")</f>
        <v>4</v>
      </c>
      <c r="W7" s="374">
        <f>Q7+'Body celkem'!Q8</f>
        <v>2272</v>
      </c>
      <c r="X7" s="65" t="s">
        <v>4</v>
      </c>
      <c r="Y7" s="127" t="s">
        <v>410</v>
      </c>
    </row>
    <row r="8" spans="1:25" ht="15.75">
      <c r="A8" s="15" t="s">
        <v>5</v>
      </c>
      <c r="B8" s="51" t="s">
        <v>44</v>
      </c>
      <c r="C8" s="9" t="s">
        <v>42</v>
      </c>
      <c r="D8" s="44">
        <v>8</v>
      </c>
      <c r="E8" s="9" t="s">
        <v>42</v>
      </c>
      <c r="F8" s="50" t="s">
        <v>42</v>
      </c>
      <c r="G8" s="46">
        <v>10</v>
      </c>
      <c r="H8" s="9">
        <v>34</v>
      </c>
      <c r="I8" s="9">
        <v>112</v>
      </c>
      <c r="J8" s="9">
        <v>8</v>
      </c>
      <c r="K8" s="11">
        <v>276</v>
      </c>
      <c r="L8" s="362">
        <v>331</v>
      </c>
      <c r="M8" s="9">
        <v>51</v>
      </c>
      <c r="N8" s="15">
        <v>168</v>
      </c>
      <c r="O8" s="5" t="s">
        <v>417</v>
      </c>
      <c r="P8" s="5"/>
      <c r="Q8" s="14">
        <f>SUM(C8:P8)</f>
        <v>998</v>
      </c>
      <c r="R8" s="16">
        <f>COUNTIF(C8:P8,"&gt;0")</f>
        <v>9</v>
      </c>
      <c r="S8" s="239">
        <f>Q8/R8</f>
        <v>110.88888888888889</v>
      </c>
      <c r="T8" s="180">
        <f>COUNTIF(C8:O8,"&gt;=300")</f>
        <v>1</v>
      </c>
      <c r="U8" s="180">
        <f>COUNTIF(C8:O8,"&gt;=200")</f>
        <v>2</v>
      </c>
      <c r="V8" s="180">
        <f>COUNTIF(C8:O8,"&gt;=100")</f>
        <v>4</v>
      </c>
      <c r="W8" s="375">
        <f>Q8+'Body celkem'!Q12</f>
        <v>1707</v>
      </c>
      <c r="X8" s="296" t="s">
        <v>7</v>
      </c>
      <c r="Y8" s="354"/>
    </row>
    <row r="9" spans="1:25" ht="15.75">
      <c r="A9" s="15" t="s">
        <v>6</v>
      </c>
      <c r="B9" s="10" t="s">
        <v>28</v>
      </c>
      <c r="C9" s="46">
        <v>100</v>
      </c>
      <c r="D9" s="9">
        <v>77</v>
      </c>
      <c r="E9" s="43">
        <v>7</v>
      </c>
      <c r="F9" s="9">
        <v>7</v>
      </c>
      <c r="G9" s="44">
        <v>37</v>
      </c>
      <c r="H9" s="9">
        <v>58</v>
      </c>
      <c r="I9" s="320">
        <v>156</v>
      </c>
      <c r="J9" s="50">
        <v>92</v>
      </c>
      <c r="K9" s="9">
        <v>54</v>
      </c>
      <c r="L9" s="9">
        <v>29</v>
      </c>
      <c r="M9" s="9">
        <v>137</v>
      </c>
      <c r="N9" s="9">
        <v>107</v>
      </c>
      <c r="O9" s="9">
        <v>69</v>
      </c>
      <c r="P9" s="9">
        <v>7</v>
      </c>
      <c r="Q9" s="14">
        <f>SUM(C9:P9)</f>
        <v>937</v>
      </c>
      <c r="R9" s="16">
        <f>COUNTIF(C9:P9,"&gt;0")</f>
        <v>14</v>
      </c>
      <c r="S9" s="239">
        <f>Q9/R9</f>
        <v>66.92857142857143</v>
      </c>
      <c r="T9" s="180">
        <f>COUNTIF(C9:O9,"&gt;=300")</f>
        <v>0</v>
      </c>
      <c r="U9" s="180">
        <f>COUNTIF(C9:O9,"&gt;=200")</f>
        <v>0</v>
      </c>
      <c r="V9" s="180">
        <f>COUNTIF(C9:O9,"&gt;=100")</f>
        <v>4</v>
      </c>
      <c r="W9" s="376">
        <f>Q9+'Body celkem'!Q9</f>
        <v>1903</v>
      </c>
      <c r="X9" s="94" t="s">
        <v>6</v>
      </c>
      <c r="Y9" s="127" t="s">
        <v>410</v>
      </c>
    </row>
    <row r="10" spans="1:25" ht="15.75">
      <c r="A10" s="15" t="s">
        <v>7</v>
      </c>
      <c r="B10" s="10" t="s">
        <v>29</v>
      </c>
      <c r="C10" s="50" t="s">
        <v>42</v>
      </c>
      <c r="D10" s="9" t="s">
        <v>42</v>
      </c>
      <c r="E10" s="428">
        <v>215</v>
      </c>
      <c r="F10" s="46">
        <v>181</v>
      </c>
      <c r="G10" s="9">
        <v>179</v>
      </c>
      <c r="H10" s="15">
        <v>165</v>
      </c>
      <c r="I10" s="43">
        <v>88</v>
      </c>
      <c r="J10" s="9">
        <v>67</v>
      </c>
      <c r="K10" s="44" t="s">
        <v>42</v>
      </c>
      <c r="L10" s="44" t="s">
        <v>42</v>
      </c>
      <c r="M10" s="44" t="s">
        <v>42</v>
      </c>
      <c r="N10" s="44" t="s">
        <v>42</v>
      </c>
      <c r="O10" s="44" t="s">
        <v>417</v>
      </c>
      <c r="P10" s="44"/>
      <c r="Q10" s="14">
        <f>SUM(C10:P10)</f>
        <v>895</v>
      </c>
      <c r="R10" s="16">
        <f>COUNTIF(C10:P10,"&gt;0")</f>
        <v>6</v>
      </c>
      <c r="S10" s="239">
        <f>Q10/R10</f>
        <v>149.16666666666666</v>
      </c>
      <c r="T10" s="180">
        <f>COUNTIF(C10:O10,"&gt;=300")</f>
        <v>0</v>
      </c>
      <c r="U10" s="180">
        <f>COUNTIF(C10:O10,"&gt;=200")</f>
        <v>1</v>
      </c>
      <c r="V10" s="180">
        <f>COUNTIF(C10:O10,"&gt;=100")</f>
        <v>4</v>
      </c>
      <c r="W10" s="377">
        <f>Q10+'Body celkem'!Q11</f>
        <v>1631</v>
      </c>
      <c r="X10" s="65" t="s">
        <v>8</v>
      </c>
      <c r="Y10" s="354"/>
    </row>
    <row r="11" spans="1:25" ht="15.75">
      <c r="A11" s="15" t="s">
        <v>8</v>
      </c>
      <c r="B11" s="353" t="s">
        <v>40</v>
      </c>
      <c r="C11" s="23">
        <v>18</v>
      </c>
      <c r="D11" s="336">
        <v>6</v>
      </c>
      <c r="E11" s="23">
        <v>47</v>
      </c>
      <c r="F11" s="23">
        <v>75</v>
      </c>
      <c r="G11" s="23">
        <v>17</v>
      </c>
      <c r="H11" s="23">
        <v>70</v>
      </c>
      <c r="I11" s="240">
        <v>108</v>
      </c>
      <c r="J11" s="165">
        <v>67</v>
      </c>
      <c r="K11" s="23">
        <v>99</v>
      </c>
      <c r="L11" s="249">
        <v>155</v>
      </c>
      <c r="M11" s="23">
        <v>63</v>
      </c>
      <c r="N11" s="23">
        <v>66</v>
      </c>
      <c r="O11" s="23">
        <v>16</v>
      </c>
      <c r="P11" s="9"/>
      <c r="Q11" s="14">
        <f>SUM(C11:P11)</f>
        <v>807</v>
      </c>
      <c r="R11" s="16">
        <f>COUNTIF(C11:P11,"&gt;0")</f>
        <v>13</v>
      </c>
      <c r="S11" s="239">
        <f>Q11/R11</f>
        <v>62.07692307692308</v>
      </c>
      <c r="T11" s="180">
        <f>COUNTIF(C11:O11,"&gt;=300")</f>
        <v>0</v>
      </c>
      <c r="U11" s="180">
        <f>COUNTIF(C11:O11,"&gt;=200")</f>
        <v>0</v>
      </c>
      <c r="V11" s="180">
        <f>COUNTIF(C11:O11,"&gt;=100")</f>
        <v>2</v>
      </c>
      <c r="W11" s="403">
        <f>Q11+'Body celkem'!Q7</f>
        <v>1986</v>
      </c>
      <c r="X11" s="296" t="s">
        <v>5</v>
      </c>
      <c r="Y11" s="127" t="s">
        <v>410</v>
      </c>
    </row>
    <row r="12" spans="1:25" ht="15.75">
      <c r="A12" s="15" t="s">
        <v>9</v>
      </c>
      <c r="B12" s="10" t="s">
        <v>25</v>
      </c>
      <c r="C12" s="159">
        <v>164</v>
      </c>
      <c r="D12" s="9">
        <v>87</v>
      </c>
      <c r="E12" s="9">
        <v>148</v>
      </c>
      <c r="F12" s="9">
        <v>53</v>
      </c>
      <c r="G12" s="50">
        <v>138</v>
      </c>
      <c r="H12" s="43">
        <v>155</v>
      </c>
      <c r="I12" s="9" t="s">
        <v>42</v>
      </c>
      <c r="J12" s="44" t="s">
        <v>42</v>
      </c>
      <c r="K12" s="9" t="s">
        <v>42</v>
      </c>
      <c r="L12" s="9" t="s">
        <v>42</v>
      </c>
      <c r="M12" s="9">
        <v>4</v>
      </c>
      <c r="N12" s="9" t="s">
        <v>42</v>
      </c>
      <c r="O12" s="9" t="s">
        <v>417</v>
      </c>
      <c r="P12" s="9"/>
      <c r="Q12" s="14">
        <f>SUM(C12:P12)</f>
        <v>749</v>
      </c>
      <c r="R12" s="16">
        <f>COUNTIF(C12:P12,"&gt;0")</f>
        <v>7</v>
      </c>
      <c r="S12" s="239">
        <f>Q12/R12</f>
        <v>107</v>
      </c>
      <c r="T12" s="180">
        <f>COUNTIF(C12:O12,"&gt;=300")</f>
        <v>0</v>
      </c>
      <c r="U12" s="180">
        <f>COUNTIF(C12:O12,"&gt;=200")</f>
        <v>0</v>
      </c>
      <c r="V12" s="180">
        <f>COUNTIF(C12:O12,"&gt;=100")</f>
        <v>4</v>
      </c>
      <c r="W12" s="377">
        <f>Q12+'Body celkem'!Q14</f>
        <v>1370</v>
      </c>
      <c r="X12" s="94" t="s">
        <v>10</v>
      </c>
      <c r="Y12" s="354"/>
    </row>
    <row r="13" spans="1:25" ht="16.5" thickBot="1">
      <c r="A13" s="84" t="s">
        <v>10</v>
      </c>
      <c r="B13" s="74" t="s">
        <v>22</v>
      </c>
      <c r="C13" s="75">
        <v>73</v>
      </c>
      <c r="D13" s="75">
        <v>53</v>
      </c>
      <c r="E13" s="75">
        <v>112</v>
      </c>
      <c r="F13" s="331">
        <v>166</v>
      </c>
      <c r="G13" s="9">
        <v>120</v>
      </c>
      <c r="H13" s="333">
        <v>133</v>
      </c>
      <c r="I13" s="75">
        <v>66</v>
      </c>
      <c r="J13" s="75" t="s">
        <v>42</v>
      </c>
      <c r="K13" s="76" t="s">
        <v>42</v>
      </c>
      <c r="L13" s="76" t="s">
        <v>42</v>
      </c>
      <c r="M13" s="76" t="s">
        <v>42</v>
      </c>
      <c r="N13" s="76" t="s">
        <v>42</v>
      </c>
      <c r="O13" s="75" t="s">
        <v>417</v>
      </c>
      <c r="P13" s="75"/>
      <c r="Q13" s="14">
        <f>SUM(C13:P13)</f>
        <v>723</v>
      </c>
      <c r="R13" s="16">
        <f>COUNTIF(C13:P13,"&gt;0")</f>
        <v>7</v>
      </c>
      <c r="S13" s="408">
        <f>Q13/R13</f>
        <v>103.28571428571429</v>
      </c>
      <c r="T13" s="409">
        <f>COUNTIF(C13:O13,"&gt;=300")</f>
        <v>0</v>
      </c>
      <c r="U13" s="409">
        <f>COUNTIF(C13:O13,"&gt;=200")</f>
        <v>0</v>
      </c>
      <c r="V13" s="409">
        <f>COUNTIF(C13:O13,"&gt;=100")</f>
        <v>4</v>
      </c>
      <c r="W13" s="378">
        <f>Q13+'Body celkem'!Q10</f>
        <v>1543</v>
      </c>
      <c r="X13" s="296" t="s">
        <v>9</v>
      </c>
      <c r="Y13" s="297"/>
    </row>
    <row r="14" spans="1:25" ht="16.5" thickTop="1">
      <c r="A14" s="81" t="s">
        <v>11</v>
      </c>
      <c r="B14" s="225" t="s">
        <v>92</v>
      </c>
      <c r="C14" s="243">
        <v>236</v>
      </c>
      <c r="D14" s="244">
        <v>142</v>
      </c>
      <c r="E14" s="244">
        <v>178</v>
      </c>
      <c r="F14" s="55" t="s">
        <v>42</v>
      </c>
      <c r="G14" s="55" t="s">
        <v>42</v>
      </c>
      <c r="H14" s="363" t="s">
        <v>42</v>
      </c>
      <c r="I14" s="149" t="s">
        <v>42</v>
      </c>
      <c r="J14" s="47" t="s">
        <v>42</v>
      </c>
      <c r="K14" s="364" t="s">
        <v>42</v>
      </c>
      <c r="L14" s="9">
        <v>14</v>
      </c>
      <c r="M14" s="9" t="s">
        <v>42</v>
      </c>
      <c r="N14" s="9" t="s">
        <v>42</v>
      </c>
      <c r="O14" s="46" t="s">
        <v>417</v>
      </c>
      <c r="P14" s="46"/>
      <c r="Q14" s="14">
        <f>SUM(C14:P14)</f>
        <v>570</v>
      </c>
      <c r="R14" s="16">
        <f>COUNTIF(C14:P14,"&gt;0")</f>
        <v>4</v>
      </c>
      <c r="S14" s="406">
        <f>Q14/R14</f>
        <v>142.5</v>
      </c>
      <c r="T14" s="407">
        <f>COUNTIF(C14:O14,"&gt;=300")</f>
        <v>0</v>
      </c>
      <c r="U14" s="407">
        <f>COUNTIF(C14:O14,"&gt;=200")</f>
        <v>1</v>
      </c>
      <c r="V14" s="407">
        <f>COUNTIF(C14:O14,"&gt;=100")</f>
        <v>3</v>
      </c>
      <c r="W14" s="378">
        <f>Q14+'Body celkem'!Q15</f>
        <v>1023</v>
      </c>
      <c r="X14" s="296" t="s">
        <v>12</v>
      </c>
      <c r="Y14" s="297"/>
    </row>
    <row r="15" spans="1:25" ht="15.75">
      <c r="A15" s="82" t="s">
        <v>12</v>
      </c>
      <c r="B15" s="8" t="s">
        <v>30</v>
      </c>
      <c r="C15" s="9" t="s">
        <v>42</v>
      </c>
      <c r="D15" s="9" t="s">
        <v>42</v>
      </c>
      <c r="E15" s="50">
        <v>77</v>
      </c>
      <c r="F15" s="50">
        <v>137</v>
      </c>
      <c r="G15" s="235">
        <v>144</v>
      </c>
      <c r="H15" s="9">
        <v>115</v>
      </c>
      <c r="I15" s="46" t="s">
        <v>42</v>
      </c>
      <c r="J15" s="43" t="s">
        <v>42</v>
      </c>
      <c r="K15" s="9">
        <v>18</v>
      </c>
      <c r="L15" s="9" t="s">
        <v>42</v>
      </c>
      <c r="M15" s="9" t="s">
        <v>42</v>
      </c>
      <c r="N15" s="9" t="s">
        <v>42</v>
      </c>
      <c r="O15" s="9" t="s">
        <v>417</v>
      </c>
      <c r="P15" s="9"/>
      <c r="Q15" s="14">
        <f>SUM(C15:P15)</f>
        <v>491</v>
      </c>
      <c r="R15" s="16">
        <f>COUNTIF(C15:P15,"&gt;0")</f>
        <v>5</v>
      </c>
      <c r="S15" s="239">
        <f>Q15/R15</f>
        <v>98.2</v>
      </c>
      <c r="T15" s="180">
        <f>COUNTIF(C15:O15,"&gt;=300")</f>
        <v>0</v>
      </c>
      <c r="U15" s="180">
        <f>COUNTIF(C15:O15,"&gt;=200")</f>
        <v>0</v>
      </c>
      <c r="V15" s="180">
        <f>COUNTIF(C15:O15,"&gt;=100")</f>
        <v>3</v>
      </c>
      <c r="W15" s="375">
        <f>Q15+'Body celkem'!Q13</f>
        <v>1155</v>
      </c>
      <c r="X15" s="296" t="s">
        <v>11</v>
      </c>
      <c r="Y15" s="297"/>
    </row>
    <row r="16" spans="1:23" ht="15.75">
      <c r="A16" s="82" t="s">
        <v>13</v>
      </c>
      <c r="B16" s="8" t="s">
        <v>421</v>
      </c>
      <c r="C16" s="9" t="s">
        <v>42</v>
      </c>
      <c r="D16" s="43" t="s">
        <v>42</v>
      </c>
      <c r="E16" s="9" t="s">
        <v>42</v>
      </c>
      <c r="F16" s="9" t="s">
        <v>42</v>
      </c>
      <c r="G16" s="44" t="s">
        <v>42</v>
      </c>
      <c r="H16" s="9" t="s">
        <v>42</v>
      </c>
      <c r="I16" s="9" t="s">
        <v>42</v>
      </c>
      <c r="J16" s="9" t="s">
        <v>42</v>
      </c>
      <c r="K16" s="371" t="s">
        <v>42</v>
      </c>
      <c r="L16" s="9" t="s">
        <v>42</v>
      </c>
      <c r="M16" s="348">
        <v>191</v>
      </c>
      <c r="N16" s="149">
        <v>121</v>
      </c>
      <c r="O16" s="444">
        <v>147</v>
      </c>
      <c r="P16" s="9"/>
      <c r="Q16" s="14">
        <f>SUM(C16:P16)</f>
        <v>459</v>
      </c>
      <c r="R16" s="16">
        <f>COUNTIF(C16:P16,"&gt;0")</f>
        <v>3</v>
      </c>
      <c r="S16" s="239">
        <f>Q16/R16</f>
        <v>153</v>
      </c>
      <c r="T16" s="180">
        <f>COUNTIF(C16:O16,"&gt;=300")</f>
        <v>0</v>
      </c>
      <c r="U16" s="180">
        <f>COUNTIF(C16:O16,"&gt;=200")</f>
        <v>0</v>
      </c>
      <c r="V16" s="180">
        <f>COUNTIF(C16:O16,"&gt;=100")</f>
        <v>3</v>
      </c>
      <c r="W16" s="33"/>
    </row>
    <row r="17" spans="1:23" ht="15.75">
      <c r="A17" s="82" t="s">
        <v>14</v>
      </c>
      <c r="B17" s="8" t="s">
        <v>32</v>
      </c>
      <c r="C17" s="9">
        <v>49</v>
      </c>
      <c r="D17" s="43">
        <v>27</v>
      </c>
      <c r="E17" s="235">
        <v>62</v>
      </c>
      <c r="F17" s="9">
        <v>27</v>
      </c>
      <c r="G17" s="44">
        <v>36</v>
      </c>
      <c r="H17" s="9">
        <v>13</v>
      </c>
      <c r="I17" s="9">
        <v>6</v>
      </c>
      <c r="J17" s="9">
        <v>24</v>
      </c>
      <c r="K17" s="9">
        <v>9</v>
      </c>
      <c r="L17" s="9">
        <v>40</v>
      </c>
      <c r="M17" s="9">
        <v>26</v>
      </c>
      <c r="N17" s="9">
        <v>22</v>
      </c>
      <c r="O17" s="9">
        <v>20</v>
      </c>
      <c r="P17" s="9">
        <v>15</v>
      </c>
      <c r="Q17" s="14">
        <f>SUM(C17:P17)</f>
        <v>376</v>
      </c>
      <c r="R17" s="16">
        <f>COUNTIF(C17:P17,"&gt;0")</f>
        <v>14</v>
      </c>
      <c r="S17" s="239">
        <f>Q17/R17</f>
        <v>26.857142857142858</v>
      </c>
      <c r="T17" s="180">
        <f>COUNTIF(C17:O17,"&gt;=300")</f>
        <v>0</v>
      </c>
      <c r="U17" s="180">
        <f>COUNTIF(C17:O17,"&gt;=200")</f>
        <v>0</v>
      </c>
      <c r="V17" s="180">
        <f>COUNTIF(C17:O17,"&gt;=100")</f>
        <v>0</v>
      </c>
      <c r="W17" s="35"/>
    </row>
    <row r="18" spans="1:23" ht="15.75">
      <c r="A18" s="82" t="s">
        <v>15</v>
      </c>
      <c r="B18" s="8" t="s">
        <v>207</v>
      </c>
      <c r="C18" s="9" t="s">
        <v>42</v>
      </c>
      <c r="D18" s="43" t="s">
        <v>42</v>
      </c>
      <c r="E18" s="9" t="s">
        <v>42</v>
      </c>
      <c r="F18" s="9" t="s">
        <v>42</v>
      </c>
      <c r="G18" s="44" t="s">
        <v>42</v>
      </c>
      <c r="H18" s="9" t="s">
        <v>42</v>
      </c>
      <c r="I18" s="9" t="s">
        <v>42</v>
      </c>
      <c r="J18" s="9" t="s">
        <v>42</v>
      </c>
      <c r="K18" s="15">
        <v>220</v>
      </c>
      <c r="L18" s="9">
        <v>58</v>
      </c>
      <c r="M18" s="9">
        <v>28</v>
      </c>
      <c r="N18" s="9" t="s">
        <v>42</v>
      </c>
      <c r="O18" s="9" t="s">
        <v>417</v>
      </c>
      <c r="P18" s="9"/>
      <c r="Q18" s="14">
        <f>SUM(C18:P18)</f>
        <v>306</v>
      </c>
      <c r="R18" s="16">
        <f>COUNTIF(C18:P18,"&gt;0")</f>
        <v>3</v>
      </c>
      <c r="S18" s="239">
        <f>Q18/R18</f>
        <v>102</v>
      </c>
      <c r="T18" s="180">
        <f>COUNTIF(C18:O18,"&gt;=300")</f>
        <v>0</v>
      </c>
      <c r="U18" s="180">
        <f>COUNTIF(C18:O18,"&gt;=200")</f>
        <v>1</v>
      </c>
      <c r="V18" s="180">
        <f>COUNTIF(C18:O18,"&gt;=100")</f>
        <v>1</v>
      </c>
      <c r="W18" s="33"/>
    </row>
    <row r="19" spans="1:22" ht="15.75">
      <c r="A19" s="82" t="s">
        <v>16</v>
      </c>
      <c r="B19" s="226" t="s">
        <v>108</v>
      </c>
      <c r="C19" s="342">
        <v>22</v>
      </c>
      <c r="D19" s="405">
        <v>127</v>
      </c>
      <c r="E19" s="149" t="s">
        <v>42</v>
      </c>
      <c r="F19" s="149" t="s">
        <v>42</v>
      </c>
      <c r="G19" s="56" t="s">
        <v>42</v>
      </c>
      <c r="H19" s="149">
        <v>4</v>
      </c>
      <c r="I19" s="149">
        <v>6</v>
      </c>
      <c r="J19" s="149" t="s">
        <v>42</v>
      </c>
      <c r="K19" s="149">
        <v>1</v>
      </c>
      <c r="L19" s="149" t="s">
        <v>42</v>
      </c>
      <c r="M19" s="149">
        <v>103</v>
      </c>
      <c r="N19" s="149">
        <v>3</v>
      </c>
      <c r="O19" s="149" t="s">
        <v>417</v>
      </c>
      <c r="P19" s="149"/>
      <c r="Q19" s="14">
        <f>SUM(C19:P19)</f>
        <v>266</v>
      </c>
      <c r="R19" s="16">
        <f>COUNTIF(C19:P19,"&gt;0")</f>
        <v>7</v>
      </c>
      <c r="S19" s="239">
        <f>Q19/R19</f>
        <v>38</v>
      </c>
      <c r="T19" s="180">
        <f>COUNTIF(C19:O19,"&gt;=300")</f>
        <v>0</v>
      </c>
      <c r="U19" s="180">
        <f>COUNTIF(C19:O19,"&gt;=200")</f>
        <v>0</v>
      </c>
      <c r="V19" s="180">
        <f>COUNTIF(C19:O19,"&gt;=100")</f>
        <v>2</v>
      </c>
    </row>
    <row r="20" spans="1:22" ht="15.75">
      <c r="A20" s="82" t="s">
        <v>17</v>
      </c>
      <c r="B20" s="202" t="s">
        <v>31</v>
      </c>
      <c r="C20" s="235">
        <v>41</v>
      </c>
      <c r="D20" s="44">
        <v>31</v>
      </c>
      <c r="E20" s="46">
        <v>22</v>
      </c>
      <c r="F20" s="46" t="s">
        <v>42</v>
      </c>
      <c r="G20" s="9">
        <v>1</v>
      </c>
      <c r="H20" s="9">
        <v>13</v>
      </c>
      <c r="I20" s="9">
        <v>21</v>
      </c>
      <c r="J20" s="9">
        <v>8</v>
      </c>
      <c r="K20" s="9" t="s">
        <v>42</v>
      </c>
      <c r="L20" s="9">
        <v>8</v>
      </c>
      <c r="M20" s="9">
        <v>5</v>
      </c>
      <c r="N20" s="9">
        <v>25</v>
      </c>
      <c r="O20" s="432">
        <v>65</v>
      </c>
      <c r="P20" s="9">
        <v>8</v>
      </c>
      <c r="Q20" s="14">
        <f>SUM(C20:P20)</f>
        <v>248</v>
      </c>
      <c r="R20" s="16">
        <f>COUNTIF(C20:P20,"&gt;0")</f>
        <v>12</v>
      </c>
      <c r="S20" s="239">
        <f>Q20/R20</f>
        <v>20.666666666666668</v>
      </c>
      <c r="T20" s="180">
        <f>COUNTIF(C20:O20,"&gt;=300")</f>
        <v>0</v>
      </c>
      <c r="U20" s="180">
        <f>COUNTIF(C20:O20,"&gt;=200")</f>
        <v>0</v>
      </c>
      <c r="V20" s="180">
        <f>COUNTIF(C20:O20,"&gt;=100")</f>
        <v>0</v>
      </c>
    </row>
    <row r="21" spans="1:25" ht="15.75">
      <c r="A21" s="82" t="s">
        <v>18</v>
      </c>
      <c r="B21" s="8" t="s">
        <v>27</v>
      </c>
      <c r="C21" s="46" t="s">
        <v>42</v>
      </c>
      <c r="D21" s="50" t="s">
        <v>42</v>
      </c>
      <c r="E21" s="9">
        <v>79</v>
      </c>
      <c r="F21" s="235">
        <v>84</v>
      </c>
      <c r="G21" s="9">
        <v>70</v>
      </c>
      <c r="H21" s="9">
        <v>13</v>
      </c>
      <c r="I21" s="9">
        <v>1</v>
      </c>
      <c r="J21" s="9" t="s">
        <v>42</v>
      </c>
      <c r="K21" s="9" t="s">
        <v>42</v>
      </c>
      <c r="L21" s="9" t="s">
        <v>42</v>
      </c>
      <c r="M21" s="9" t="s">
        <v>42</v>
      </c>
      <c r="N21" s="9" t="s">
        <v>42</v>
      </c>
      <c r="O21" s="9" t="s">
        <v>417</v>
      </c>
      <c r="P21" s="9"/>
      <c r="Q21" s="14">
        <f>SUM(C21:P21)</f>
        <v>247</v>
      </c>
      <c r="R21" s="16">
        <f>COUNTIF(C21:P21,"&gt;0")</f>
        <v>5</v>
      </c>
      <c r="S21" s="239">
        <f>Q21/R21</f>
        <v>49.4</v>
      </c>
      <c r="T21" s="180">
        <f>COUNTIF(C21:O21,"&gt;=300")</f>
        <v>0</v>
      </c>
      <c r="U21" s="180">
        <f>COUNTIF(C21:O21,"&gt;=200")</f>
        <v>0</v>
      </c>
      <c r="V21" s="180">
        <f>COUNTIF(C21:O21,"&gt;=100")</f>
        <v>0</v>
      </c>
      <c r="W21" s="69"/>
      <c r="X21" s="7" t="s">
        <v>355</v>
      </c>
      <c r="Y21" s="7"/>
    </row>
    <row r="22" spans="1:25" s="20" customFormat="1" ht="15.75">
      <c r="A22" s="82" t="s">
        <v>19</v>
      </c>
      <c r="B22" s="324" t="s">
        <v>193</v>
      </c>
      <c r="C22" s="23" t="s">
        <v>42</v>
      </c>
      <c r="D22" s="23" t="s">
        <v>42</v>
      </c>
      <c r="E22" s="336" t="s">
        <v>42</v>
      </c>
      <c r="F22" s="23" t="s">
        <v>42</v>
      </c>
      <c r="G22" s="23" t="s">
        <v>42</v>
      </c>
      <c r="H22" s="23" t="s">
        <v>42</v>
      </c>
      <c r="I22" s="23" t="s">
        <v>42</v>
      </c>
      <c r="J22" s="23">
        <v>48</v>
      </c>
      <c r="K22" s="249">
        <v>94</v>
      </c>
      <c r="L22" s="23">
        <v>51</v>
      </c>
      <c r="M22" s="23">
        <v>14</v>
      </c>
      <c r="N22" s="23">
        <v>37</v>
      </c>
      <c r="O22" s="23" t="s">
        <v>417</v>
      </c>
      <c r="P22" s="23"/>
      <c r="Q22" s="14">
        <f>SUM(C22:P22)</f>
        <v>244</v>
      </c>
      <c r="R22" s="16">
        <f>COUNTIF(C22:P22,"&gt;0")</f>
        <v>5</v>
      </c>
      <c r="S22" s="239">
        <f>Q22/R22</f>
        <v>48.8</v>
      </c>
      <c r="T22" s="180">
        <f>COUNTIF(C22:O22,"&gt;=300")</f>
        <v>0</v>
      </c>
      <c r="U22" s="180">
        <f>COUNTIF(C22:O22,"&gt;=200")</f>
        <v>0</v>
      </c>
      <c r="V22" s="180">
        <f>COUNTIF(C22:O22,"&gt;=100")</f>
        <v>0</v>
      </c>
      <c r="W22" s="68"/>
      <c r="X22" s="7" t="s">
        <v>356</v>
      </c>
      <c r="Y22" s="7"/>
    </row>
    <row r="23" spans="1:25" s="20" customFormat="1" ht="16.5" thickBot="1">
      <c r="A23" s="82" t="s">
        <v>20</v>
      </c>
      <c r="B23" s="228" t="s">
        <v>54</v>
      </c>
      <c r="C23" s="351" t="s">
        <v>42</v>
      </c>
      <c r="D23" s="351">
        <v>65</v>
      </c>
      <c r="E23" s="430">
        <v>128</v>
      </c>
      <c r="F23" s="352">
        <v>36</v>
      </c>
      <c r="G23" s="352" t="s">
        <v>42</v>
      </c>
      <c r="H23" s="352" t="s">
        <v>42</v>
      </c>
      <c r="I23" s="352" t="s">
        <v>42</v>
      </c>
      <c r="J23" s="352" t="s">
        <v>42</v>
      </c>
      <c r="K23" s="352" t="s">
        <v>42</v>
      </c>
      <c r="L23" s="352" t="s">
        <v>42</v>
      </c>
      <c r="M23" s="352" t="s">
        <v>42</v>
      </c>
      <c r="N23" s="352" t="s">
        <v>42</v>
      </c>
      <c r="O23" s="352" t="s">
        <v>417</v>
      </c>
      <c r="P23" s="352"/>
      <c r="Q23" s="14">
        <f>SUM(C23:P23)</f>
        <v>229</v>
      </c>
      <c r="R23" s="16">
        <f>COUNTIF(C23:P23,"&gt;0")</f>
        <v>3</v>
      </c>
      <c r="S23" s="239">
        <f>Q23/R23</f>
        <v>76.33333333333333</v>
      </c>
      <c r="T23" s="180">
        <f>COUNTIF(C23:O23,"&gt;=300")</f>
        <v>0</v>
      </c>
      <c r="U23" s="180">
        <f>COUNTIF(C23:O23,"&gt;=200")</f>
        <v>0</v>
      </c>
      <c r="V23" s="180">
        <f>COUNTIF(C23:O23,"&gt;=100")</f>
        <v>1</v>
      </c>
      <c r="W23" s="37"/>
      <c r="X23" s="7" t="s">
        <v>357</v>
      </c>
      <c r="Y23" s="7"/>
    </row>
    <row r="24" spans="1:25" s="20" customFormat="1" ht="17.25" thickBot="1" thickTop="1">
      <c r="A24" s="8" t="s">
        <v>43</v>
      </c>
      <c r="B24" s="346" t="s">
        <v>33</v>
      </c>
      <c r="C24" s="367" t="s">
        <v>42</v>
      </c>
      <c r="D24" s="47" t="s">
        <v>42</v>
      </c>
      <c r="E24" s="46" t="s">
        <v>42</v>
      </c>
      <c r="F24" s="159">
        <v>108</v>
      </c>
      <c r="G24" s="46">
        <v>95</v>
      </c>
      <c r="H24" s="46" t="s">
        <v>42</v>
      </c>
      <c r="I24" s="46" t="s">
        <v>42</v>
      </c>
      <c r="J24" s="46" t="s">
        <v>42</v>
      </c>
      <c r="K24" s="364" t="s">
        <v>42</v>
      </c>
      <c r="L24" s="9" t="s">
        <v>42</v>
      </c>
      <c r="M24" s="9" t="s">
        <v>42</v>
      </c>
      <c r="N24" s="9" t="s">
        <v>42</v>
      </c>
      <c r="O24" s="46" t="s">
        <v>417</v>
      </c>
      <c r="P24" s="46"/>
      <c r="Q24" s="14">
        <f>SUM(C24:P24)</f>
        <v>203</v>
      </c>
      <c r="R24" s="16">
        <f>COUNTIF(C24:P24,"&gt;0")</f>
        <v>2</v>
      </c>
      <c r="S24" s="239">
        <f>Q24/R24</f>
        <v>101.5</v>
      </c>
      <c r="T24" s="180">
        <f>COUNTIF(C24:O24,"&gt;=300")</f>
        <v>0</v>
      </c>
      <c r="U24" s="180">
        <f>COUNTIF(C24:O24,"&gt;=200")</f>
        <v>0</v>
      </c>
      <c r="V24" s="180">
        <f>COUNTIF(C24:O24,"&gt;=100")</f>
        <v>1</v>
      </c>
      <c r="W24" s="179">
        <v>100</v>
      </c>
      <c r="X24" s="7" t="s">
        <v>236</v>
      </c>
      <c r="Y24" s="7"/>
    </row>
    <row r="25" spans="1:22" s="20" customFormat="1" ht="16.5" thickBot="1">
      <c r="A25" s="8" t="s">
        <v>64</v>
      </c>
      <c r="B25" s="226" t="s">
        <v>317</v>
      </c>
      <c r="C25" s="383">
        <v>157</v>
      </c>
      <c r="D25" s="342">
        <v>7</v>
      </c>
      <c r="E25" s="149" t="s">
        <v>42</v>
      </c>
      <c r="F25" s="149" t="s">
        <v>42</v>
      </c>
      <c r="G25" s="149" t="s">
        <v>42</v>
      </c>
      <c r="H25" s="149" t="s">
        <v>42</v>
      </c>
      <c r="I25" s="149" t="s">
        <v>42</v>
      </c>
      <c r="J25" s="282" t="s">
        <v>42</v>
      </c>
      <c r="K25" s="347" t="s">
        <v>42</v>
      </c>
      <c r="L25" s="149" t="s">
        <v>42</v>
      </c>
      <c r="M25" s="149" t="s">
        <v>42</v>
      </c>
      <c r="N25" s="149" t="s">
        <v>42</v>
      </c>
      <c r="O25" s="149" t="s">
        <v>417</v>
      </c>
      <c r="P25" s="149"/>
      <c r="Q25" s="14">
        <f>SUM(C25:P25)</f>
        <v>164</v>
      </c>
      <c r="R25" s="16">
        <f>COUNTIF(C25:P25,"&gt;0")</f>
        <v>2</v>
      </c>
      <c r="S25" s="239">
        <f>Q25/R25</f>
        <v>82</v>
      </c>
      <c r="T25" s="180">
        <f>COUNTIF(C25:O25,"&gt;=300")</f>
        <v>0</v>
      </c>
      <c r="U25" s="180">
        <f>COUNTIF(C25:O25,"&gt;=200")</f>
        <v>0</v>
      </c>
      <c r="V25" s="180">
        <f>COUNTIF(C25:O25,"&gt;=100")</f>
        <v>1</v>
      </c>
    </row>
    <row r="26" spans="1:22" s="20" customFormat="1" ht="16.5" thickBot="1">
      <c r="A26" s="8" t="s">
        <v>65</v>
      </c>
      <c r="B26" s="8" t="s">
        <v>36</v>
      </c>
      <c r="C26" s="43" t="s">
        <v>42</v>
      </c>
      <c r="D26" s="158" t="s">
        <v>42</v>
      </c>
      <c r="E26" s="44" t="s">
        <v>42</v>
      </c>
      <c r="F26" s="9" t="s">
        <v>42</v>
      </c>
      <c r="G26" s="9">
        <v>6</v>
      </c>
      <c r="H26" s="9">
        <v>158</v>
      </c>
      <c r="I26" s="9" t="s">
        <v>42</v>
      </c>
      <c r="J26" s="50" t="s">
        <v>42</v>
      </c>
      <c r="K26" s="306" t="s">
        <v>42</v>
      </c>
      <c r="L26" s="9" t="s">
        <v>42</v>
      </c>
      <c r="M26" s="9" t="s">
        <v>42</v>
      </c>
      <c r="N26" s="9" t="s">
        <v>42</v>
      </c>
      <c r="O26" s="9" t="s">
        <v>417</v>
      </c>
      <c r="P26" s="9"/>
      <c r="Q26" s="14">
        <f>SUM(C26:P26)</f>
        <v>164</v>
      </c>
      <c r="R26" s="16">
        <f>COUNTIF(C26:P26,"&gt;0")</f>
        <v>2</v>
      </c>
      <c r="S26" s="239">
        <f>Q26/R26</f>
        <v>82</v>
      </c>
      <c r="T26" s="180">
        <f>COUNTIF(C26:O26,"&gt;=300")</f>
        <v>0</v>
      </c>
      <c r="U26" s="180">
        <f>COUNTIF(C26:O26,"&gt;=200")</f>
        <v>0</v>
      </c>
      <c r="V26" s="180">
        <f>COUNTIF(C26:O26,"&gt;=100")</f>
        <v>1</v>
      </c>
    </row>
    <row r="27" spans="1:22" s="20" customFormat="1" ht="16.5" thickBot="1">
      <c r="A27" s="8" t="s">
        <v>66</v>
      </c>
      <c r="B27" s="8" t="s">
        <v>235</v>
      </c>
      <c r="C27" s="50" t="s">
        <v>42</v>
      </c>
      <c r="D27" s="46" t="s">
        <v>42</v>
      </c>
      <c r="E27" s="9" t="s">
        <v>42</v>
      </c>
      <c r="F27" s="9" t="s">
        <v>42</v>
      </c>
      <c r="G27" s="9" t="s">
        <v>42</v>
      </c>
      <c r="H27" s="9" t="s">
        <v>42</v>
      </c>
      <c r="I27" s="43" t="s">
        <v>42</v>
      </c>
      <c r="J27" s="158" t="s">
        <v>42</v>
      </c>
      <c r="K27" s="242">
        <v>112</v>
      </c>
      <c r="L27" s="44">
        <v>7</v>
      </c>
      <c r="M27" s="44" t="s">
        <v>42</v>
      </c>
      <c r="N27" s="149" t="s">
        <v>42</v>
      </c>
      <c r="O27" s="149" t="s">
        <v>417</v>
      </c>
      <c r="P27" s="149"/>
      <c r="Q27" s="14">
        <f>SUM(C27:P27)</f>
        <v>119</v>
      </c>
      <c r="R27" s="16">
        <f>COUNTIF(C27:P27,"&gt;0")</f>
        <v>2</v>
      </c>
      <c r="S27" s="239">
        <f>Q27/R27</f>
        <v>59.5</v>
      </c>
      <c r="T27" s="180">
        <f>COUNTIF(C27:O27,"&gt;=300")</f>
        <v>0</v>
      </c>
      <c r="U27" s="180">
        <f>COUNTIF(C27:O27,"&gt;=200")</f>
        <v>0</v>
      </c>
      <c r="V27" s="180">
        <f>COUNTIF(C27:O27,"&gt;=100")</f>
        <v>1</v>
      </c>
    </row>
    <row r="28" spans="1:22" s="20" customFormat="1" ht="16.5" thickBot="1">
      <c r="A28" s="8" t="s">
        <v>67</v>
      </c>
      <c r="B28" s="227" t="s">
        <v>145</v>
      </c>
      <c r="C28" s="323">
        <v>118</v>
      </c>
      <c r="D28" s="56" t="s">
        <v>42</v>
      </c>
      <c r="E28" s="149" t="s">
        <v>42</v>
      </c>
      <c r="F28" s="149" t="s">
        <v>42</v>
      </c>
      <c r="G28" s="342" t="s">
        <v>42</v>
      </c>
      <c r="H28" s="149" t="s">
        <v>42</v>
      </c>
      <c r="I28" s="149" t="s">
        <v>42</v>
      </c>
      <c r="J28" s="55" t="s">
        <v>42</v>
      </c>
      <c r="K28" s="149" t="s">
        <v>42</v>
      </c>
      <c r="L28" s="149" t="s">
        <v>42</v>
      </c>
      <c r="M28" s="149" t="s">
        <v>42</v>
      </c>
      <c r="N28" s="9" t="s">
        <v>42</v>
      </c>
      <c r="O28" s="9" t="s">
        <v>417</v>
      </c>
      <c r="P28" s="9"/>
      <c r="Q28" s="14">
        <f>SUM(C28:P28)</f>
        <v>118</v>
      </c>
      <c r="R28" s="16">
        <f>COUNTIF(C28:P28,"&gt;0")</f>
        <v>1</v>
      </c>
      <c r="S28" s="239">
        <f>Q28/R28</f>
        <v>118</v>
      </c>
      <c r="T28" s="180">
        <f>COUNTIF(C28:O28,"&gt;=300")</f>
        <v>0</v>
      </c>
      <c r="U28" s="180">
        <f>COUNTIF(C28:O28,"&gt;=200")</f>
        <v>0</v>
      </c>
      <c r="V28" s="180">
        <f>COUNTIF(C28:O28,"&gt;=100")</f>
        <v>1</v>
      </c>
    </row>
    <row r="29" spans="1:22" s="20" customFormat="1" ht="16.5" thickBot="1">
      <c r="A29" s="8" t="s">
        <v>68</v>
      </c>
      <c r="B29" s="8" t="s">
        <v>360</v>
      </c>
      <c r="C29" s="46" t="s">
        <v>42</v>
      </c>
      <c r="D29" s="9" t="s">
        <v>42</v>
      </c>
      <c r="E29" s="9" t="s">
        <v>42</v>
      </c>
      <c r="F29" s="49" t="s">
        <v>42</v>
      </c>
      <c r="G29" s="158" t="s">
        <v>42</v>
      </c>
      <c r="H29" s="44" t="s">
        <v>42</v>
      </c>
      <c r="I29" s="9" t="s">
        <v>42</v>
      </c>
      <c r="J29" s="9" t="s">
        <v>42</v>
      </c>
      <c r="K29" s="235" t="s">
        <v>42</v>
      </c>
      <c r="L29" s="235">
        <v>69</v>
      </c>
      <c r="M29" s="9">
        <v>25</v>
      </c>
      <c r="N29" s="149">
        <v>15</v>
      </c>
      <c r="O29" s="149">
        <v>4</v>
      </c>
      <c r="P29" s="149"/>
      <c r="Q29" s="14">
        <f>SUM(C29:P29)</f>
        <v>113</v>
      </c>
      <c r="R29" s="16">
        <f>COUNTIF(C29:P29,"&gt;0")</f>
        <v>4</v>
      </c>
      <c r="S29" s="239">
        <f>Q29/R29</f>
        <v>28.25</v>
      </c>
      <c r="T29" s="180">
        <f>COUNTIF(C29:O29,"&gt;=300")</f>
        <v>0</v>
      </c>
      <c r="U29" s="180">
        <f>COUNTIF(C29:O29,"&gt;=200")</f>
        <v>0</v>
      </c>
      <c r="V29" s="180">
        <f>COUNTIF(C29:O29,"&gt;=100")</f>
        <v>0</v>
      </c>
    </row>
    <row r="30" spans="1:22" s="20" customFormat="1" ht="16.5" thickBot="1">
      <c r="A30" s="8" t="s">
        <v>69</v>
      </c>
      <c r="B30" s="324" t="s">
        <v>461</v>
      </c>
      <c r="C30" s="249" t="s">
        <v>42</v>
      </c>
      <c r="D30" s="23" t="s">
        <v>42</v>
      </c>
      <c r="E30" s="67" t="s">
        <v>42</v>
      </c>
      <c r="F30" s="334" t="s">
        <v>42</v>
      </c>
      <c r="G30" s="442" t="s">
        <v>42</v>
      </c>
      <c r="H30" s="240" t="s">
        <v>42</v>
      </c>
      <c r="I30" s="23" t="s">
        <v>42</v>
      </c>
      <c r="J30" s="23" t="s">
        <v>42</v>
      </c>
      <c r="K30" s="23" t="s">
        <v>42</v>
      </c>
      <c r="L30" s="23" t="s">
        <v>42</v>
      </c>
      <c r="M30" s="23" t="s">
        <v>42</v>
      </c>
      <c r="N30" s="23">
        <v>48</v>
      </c>
      <c r="O30" s="434">
        <v>61</v>
      </c>
      <c r="P30" s="434"/>
      <c r="Q30" s="14">
        <f>SUM(C30:P30)</f>
        <v>109</v>
      </c>
      <c r="R30" s="16">
        <f>COUNTIF(C30:P30,"&gt;0")</f>
        <v>2</v>
      </c>
      <c r="S30" s="239">
        <f>Q30/R30</f>
        <v>54.5</v>
      </c>
      <c r="T30" s="180">
        <f>COUNTIF(C30:O30,"&gt;=300")</f>
        <v>0</v>
      </c>
      <c r="U30" s="180">
        <f>COUNTIF(C30:O30,"&gt;=200")</f>
        <v>0</v>
      </c>
      <c r="V30" s="180">
        <f>COUNTIF(C30:O30,"&gt;=100")</f>
        <v>0</v>
      </c>
    </row>
    <row r="31" spans="1:22" s="20" customFormat="1" ht="16.5" thickBot="1">
      <c r="A31" s="8" t="s">
        <v>70</v>
      </c>
      <c r="B31" s="8" t="s">
        <v>205</v>
      </c>
      <c r="C31" s="9" t="s">
        <v>42</v>
      </c>
      <c r="D31" s="9" t="s">
        <v>42</v>
      </c>
      <c r="E31" s="44" t="s">
        <v>42</v>
      </c>
      <c r="F31" s="9" t="s">
        <v>42</v>
      </c>
      <c r="G31" s="9" t="s">
        <v>42</v>
      </c>
      <c r="H31" s="9" t="s">
        <v>42</v>
      </c>
      <c r="I31" s="9" t="s">
        <v>42</v>
      </c>
      <c r="J31" s="9" t="s">
        <v>42</v>
      </c>
      <c r="K31" s="235">
        <v>104</v>
      </c>
      <c r="L31" s="235" t="s">
        <v>42</v>
      </c>
      <c r="M31" s="235" t="s">
        <v>42</v>
      </c>
      <c r="N31" s="9" t="s">
        <v>42</v>
      </c>
      <c r="O31" s="9" t="s">
        <v>417</v>
      </c>
      <c r="P31" s="9"/>
      <c r="Q31" s="14">
        <f>SUM(C31:P31)</f>
        <v>104</v>
      </c>
      <c r="R31" s="16">
        <f>COUNTIF(C31:P31,"&gt;0")</f>
        <v>1</v>
      </c>
      <c r="S31" s="239">
        <f>Q31/R31</f>
        <v>104</v>
      </c>
      <c r="T31" s="180">
        <f>COUNTIF(C31:O31,"&gt;=300")</f>
        <v>0</v>
      </c>
      <c r="U31" s="180">
        <f>COUNTIF(C31:O31,"&gt;=200")</f>
        <v>0</v>
      </c>
      <c r="V31" s="180">
        <f>COUNTIF(C31:O31,"&gt;=100")</f>
        <v>1</v>
      </c>
    </row>
    <row r="32" spans="1:22" s="20" customFormat="1" ht="16.5" thickBot="1">
      <c r="A32" s="8" t="s">
        <v>71</v>
      </c>
      <c r="B32" s="227" t="s">
        <v>109</v>
      </c>
      <c r="C32" s="205" t="s">
        <v>42</v>
      </c>
      <c r="D32" s="431">
        <v>92</v>
      </c>
      <c r="E32" s="149" t="s">
        <v>42</v>
      </c>
      <c r="F32" s="149" t="s">
        <v>42</v>
      </c>
      <c r="G32" s="149" t="s">
        <v>42</v>
      </c>
      <c r="H32" s="55" t="s">
        <v>42</v>
      </c>
      <c r="I32" s="149" t="s">
        <v>42</v>
      </c>
      <c r="J32" s="342" t="s">
        <v>42</v>
      </c>
      <c r="K32" s="149" t="s">
        <v>42</v>
      </c>
      <c r="L32" s="149" t="s">
        <v>42</v>
      </c>
      <c r="M32" s="149" t="s">
        <v>42</v>
      </c>
      <c r="N32" s="9" t="s">
        <v>42</v>
      </c>
      <c r="O32" s="9" t="s">
        <v>417</v>
      </c>
      <c r="P32" s="9"/>
      <c r="Q32" s="14">
        <f>SUM(C32:P32)</f>
        <v>92</v>
      </c>
      <c r="R32" s="16">
        <f>COUNTIF(C32:P32,"&gt;0")</f>
        <v>1</v>
      </c>
      <c r="S32" s="239">
        <f>Q32/R32</f>
        <v>92</v>
      </c>
      <c r="T32" s="180">
        <f>COUNTIF(C32:O32,"&gt;=300")</f>
        <v>0</v>
      </c>
      <c r="U32" s="180">
        <f>COUNTIF(C32:O32,"&gt;=200")</f>
        <v>0</v>
      </c>
      <c r="V32" s="180">
        <f>COUNTIF(C32:O32,"&gt;=100")</f>
        <v>0</v>
      </c>
    </row>
    <row r="33" spans="1:22" s="20" customFormat="1" ht="16.5" thickBot="1">
      <c r="A33" s="80" t="s">
        <v>72</v>
      </c>
      <c r="B33" s="80" t="s">
        <v>424</v>
      </c>
      <c r="C33" s="335" t="s">
        <v>42</v>
      </c>
      <c r="D33" s="75" t="s">
        <v>42</v>
      </c>
      <c r="E33" s="75" t="s">
        <v>42</v>
      </c>
      <c r="F33" s="75" t="s">
        <v>42</v>
      </c>
      <c r="G33" s="75" t="s">
        <v>42</v>
      </c>
      <c r="H33" s="75" t="s">
        <v>42</v>
      </c>
      <c r="I33" s="76" t="s">
        <v>42</v>
      </c>
      <c r="J33" s="332" t="s">
        <v>42</v>
      </c>
      <c r="K33" s="398" t="s">
        <v>42</v>
      </c>
      <c r="L33" s="398" t="s">
        <v>42</v>
      </c>
      <c r="M33" s="75">
        <v>20</v>
      </c>
      <c r="N33" s="340">
        <v>70</v>
      </c>
      <c r="O33" s="340" t="s">
        <v>417</v>
      </c>
      <c r="P33" s="340"/>
      <c r="Q33" s="14">
        <f>SUM(C33:P33)</f>
        <v>90</v>
      </c>
      <c r="R33" s="16">
        <f>COUNTIF(C33:P33,"&gt;0")</f>
        <v>2</v>
      </c>
      <c r="S33" s="408">
        <f>Q33/R33</f>
        <v>45</v>
      </c>
      <c r="T33" s="409">
        <f>COUNTIF(C33:O33,"&gt;=300")</f>
        <v>0</v>
      </c>
      <c r="U33" s="409">
        <f>COUNTIF(C33:O33,"&gt;=200")</f>
        <v>0</v>
      </c>
      <c r="V33" s="409">
        <f>COUNTIF(C33:O33,"&gt;=100")</f>
        <v>0</v>
      </c>
    </row>
    <row r="34" spans="1:22" s="20" customFormat="1" ht="17.25" thickBot="1" thickTop="1">
      <c r="A34" s="81" t="s">
        <v>73</v>
      </c>
      <c r="B34" s="225" t="s">
        <v>367</v>
      </c>
      <c r="C34" s="383">
        <v>79</v>
      </c>
      <c r="D34" s="55" t="s">
        <v>42</v>
      </c>
      <c r="E34" s="55">
        <v>3</v>
      </c>
      <c r="F34" s="55" t="s">
        <v>42</v>
      </c>
      <c r="G34" s="55" t="s">
        <v>42</v>
      </c>
      <c r="H34" s="55" t="s">
        <v>42</v>
      </c>
      <c r="I34" s="363" t="s">
        <v>42</v>
      </c>
      <c r="J34" s="349" t="s">
        <v>42</v>
      </c>
      <c r="K34" s="423" t="s">
        <v>42</v>
      </c>
      <c r="L34" s="149" t="s">
        <v>42</v>
      </c>
      <c r="M34" s="55" t="s">
        <v>42</v>
      </c>
      <c r="N34" s="46" t="s">
        <v>42</v>
      </c>
      <c r="O34" s="46" t="s">
        <v>417</v>
      </c>
      <c r="P34" s="46"/>
      <c r="Q34" s="14">
        <f>SUM(C34:P34)</f>
        <v>82</v>
      </c>
      <c r="R34" s="16">
        <f>COUNTIF(C34:P34,"&gt;0")</f>
        <v>2</v>
      </c>
      <c r="S34" s="406">
        <f>Q34/R34</f>
        <v>41</v>
      </c>
      <c r="T34" s="407">
        <f>COUNTIF(C34:O34,"&gt;=300")</f>
        <v>0</v>
      </c>
      <c r="U34" s="407">
        <f>COUNTIF(C34:O34,"&gt;=200")</f>
        <v>0</v>
      </c>
      <c r="V34" s="407">
        <f>COUNTIF(C34:O34,"&gt;=100")</f>
        <v>0</v>
      </c>
    </row>
    <row r="35" spans="1:22" s="20" customFormat="1" ht="16.5" thickBot="1">
      <c r="A35" s="82" t="s">
        <v>74</v>
      </c>
      <c r="B35" s="8" t="s">
        <v>34</v>
      </c>
      <c r="C35" s="9" t="s">
        <v>42</v>
      </c>
      <c r="D35" s="9" t="s">
        <v>42</v>
      </c>
      <c r="E35" s="9" t="s">
        <v>42</v>
      </c>
      <c r="F35" s="9" t="s">
        <v>42</v>
      </c>
      <c r="G35" s="235">
        <v>54</v>
      </c>
      <c r="H35" s="9">
        <v>28</v>
      </c>
      <c r="I35" s="9" t="s">
        <v>42</v>
      </c>
      <c r="J35" s="364" t="s">
        <v>42</v>
      </c>
      <c r="K35" s="365" t="s">
        <v>42</v>
      </c>
      <c r="L35" s="9" t="s">
        <v>42</v>
      </c>
      <c r="M35" s="9" t="s">
        <v>42</v>
      </c>
      <c r="N35" s="149" t="s">
        <v>42</v>
      </c>
      <c r="O35" s="149" t="s">
        <v>417</v>
      </c>
      <c r="P35" s="149"/>
      <c r="Q35" s="14">
        <f>SUM(C35:P35)</f>
        <v>82</v>
      </c>
      <c r="R35" s="16">
        <f>COUNTIF(C35:P35,"&gt;0")</f>
        <v>2</v>
      </c>
      <c r="S35" s="239">
        <f>Q35/R35</f>
        <v>41</v>
      </c>
      <c r="T35" s="180">
        <f>COUNTIF(C35:O35,"&gt;=300")</f>
        <v>0</v>
      </c>
      <c r="U35" s="180">
        <f>COUNTIF(C35:O35,"&gt;=200")</f>
        <v>0</v>
      </c>
      <c r="V35" s="180">
        <f>COUNTIF(C35:O35,"&gt;=100")</f>
        <v>0</v>
      </c>
    </row>
    <row r="36" spans="1:22" s="20" customFormat="1" ht="16.5" thickBot="1">
      <c r="A36" s="82" t="s">
        <v>75</v>
      </c>
      <c r="B36" s="226" t="s">
        <v>53</v>
      </c>
      <c r="C36" s="342" t="s">
        <v>42</v>
      </c>
      <c r="D36" s="149" t="s">
        <v>42</v>
      </c>
      <c r="E36" s="149" t="s">
        <v>42</v>
      </c>
      <c r="F36" s="163">
        <v>80</v>
      </c>
      <c r="G36" s="149" t="s">
        <v>42</v>
      </c>
      <c r="H36" s="149" t="s">
        <v>42</v>
      </c>
      <c r="I36" s="282" t="s">
        <v>42</v>
      </c>
      <c r="J36" s="205" t="s">
        <v>42</v>
      </c>
      <c r="K36" s="422" t="s">
        <v>42</v>
      </c>
      <c r="L36" s="149" t="s">
        <v>42</v>
      </c>
      <c r="M36" s="149" t="s">
        <v>42</v>
      </c>
      <c r="N36" s="9" t="s">
        <v>42</v>
      </c>
      <c r="O36" s="9" t="s">
        <v>417</v>
      </c>
      <c r="P36" s="9"/>
      <c r="Q36" s="14">
        <f>SUM(C36:P36)</f>
        <v>80</v>
      </c>
      <c r="R36" s="16">
        <f>COUNTIF(C36:P36,"&gt;0")</f>
        <v>1</v>
      </c>
      <c r="S36" s="239">
        <f>Q36/R36</f>
        <v>80</v>
      </c>
      <c r="T36" s="180">
        <f>COUNTIF(C36:O36,"&gt;=300")</f>
        <v>0</v>
      </c>
      <c r="U36" s="180">
        <f>COUNTIF(C36:O36,"&gt;=200")</f>
        <v>0</v>
      </c>
      <c r="V36" s="180">
        <f>COUNTIF(C36:O36,"&gt;=100")</f>
        <v>0</v>
      </c>
    </row>
    <row r="37" spans="1:22" s="20" customFormat="1" ht="16.5" thickBot="1">
      <c r="A37" s="82" t="s">
        <v>76</v>
      </c>
      <c r="B37" s="429" t="s">
        <v>346</v>
      </c>
      <c r="C37" s="158" t="s">
        <v>42</v>
      </c>
      <c r="D37" s="44" t="s">
        <v>42</v>
      </c>
      <c r="E37" s="9" t="s">
        <v>42</v>
      </c>
      <c r="F37" s="9" t="s">
        <v>42</v>
      </c>
      <c r="G37" s="9" t="s">
        <v>42</v>
      </c>
      <c r="H37" s="9" t="s">
        <v>42</v>
      </c>
      <c r="I37" s="50" t="s">
        <v>42</v>
      </c>
      <c r="J37" s="46" t="s">
        <v>42</v>
      </c>
      <c r="K37" s="43">
        <v>3</v>
      </c>
      <c r="L37" s="235">
        <v>11</v>
      </c>
      <c r="M37" s="235">
        <v>20</v>
      </c>
      <c r="N37" s="9">
        <v>24</v>
      </c>
      <c r="O37" s="9">
        <v>22</v>
      </c>
      <c r="P37" s="9">
        <v>0</v>
      </c>
      <c r="Q37" s="14">
        <f>SUM(C37:P37)</f>
        <v>80</v>
      </c>
      <c r="R37" s="16">
        <f>COUNTIF(C37:P37,"&gt;0")</f>
        <v>5</v>
      </c>
      <c r="S37" s="239">
        <f>Q37/R37</f>
        <v>16</v>
      </c>
      <c r="T37" s="180">
        <f>COUNTIF(C37:O37,"&gt;=300")</f>
        <v>0</v>
      </c>
      <c r="U37" s="180">
        <f>COUNTIF(C37:O37,"&gt;=200")</f>
        <v>0</v>
      </c>
      <c r="V37" s="180">
        <f>COUNTIF(C37:O37,"&gt;=100")</f>
        <v>0</v>
      </c>
    </row>
    <row r="38" spans="1:22" s="20" customFormat="1" ht="16.5" thickBot="1">
      <c r="A38" s="82" t="s">
        <v>77</v>
      </c>
      <c r="B38" s="8" t="s">
        <v>176</v>
      </c>
      <c r="C38" s="46">
        <v>5</v>
      </c>
      <c r="D38" s="9">
        <v>9</v>
      </c>
      <c r="E38" s="9" t="s">
        <v>42</v>
      </c>
      <c r="F38" s="9" t="s">
        <v>42</v>
      </c>
      <c r="G38" s="9">
        <v>19</v>
      </c>
      <c r="H38" s="366">
        <v>40</v>
      </c>
      <c r="I38" s="158" t="s">
        <v>42</v>
      </c>
      <c r="J38" s="45" t="s">
        <v>42</v>
      </c>
      <c r="K38" s="43" t="s">
        <v>42</v>
      </c>
      <c r="L38" s="9" t="s">
        <v>42</v>
      </c>
      <c r="M38" s="9" t="s">
        <v>42</v>
      </c>
      <c r="N38" s="9" t="s">
        <v>42</v>
      </c>
      <c r="O38" s="9" t="s">
        <v>417</v>
      </c>
      <c r="P38" s="9"/>
      <c r="Q38" s="14">
        <f>SUM(C38:P38)</f>
        <v>73</v>
      </c>
      <c r="R38" s="16">
        <f>COUNTIF(C38:P38,"&gt;0")</f>
        <v>4</v>
      </c>
      <c r="S38" s="239">
        <f>Q38/R38</f>
        <v>18.25</v>
      </c>
      <c r="T38" s="180">
        <f>COUNTIF(C38:O38,"&gt;=300")</f>
        <v>0</v>
      </c>
      <c r="U38" s="180">
        <f>COUNTIF(C38:O38,"&gt;=200")</f>
        <v>0</v>
      </c>
      <c r="V38" s="180">
        <f>COUNTIF(C38:O38,"&gt;=100")</f>
        <v>0</v>
      </c>
    </row>
    <row r="39" spans="1:22" s="20" customFormat="1" ht="16.5" thickBot="1">
      <c r="A39" s="82" t="s">
        <v>78</v>
      </c>
      <c r="B39" s="8" t="s">
        <v>456</v>
      </c>
      <c r="C39" s="9" t="s">
        <v>42</v>
      </c>
      <c r="D39" s="9" t="s">
        <v>42</v>
      </c>
      <c r="E39" s="9" t="s">
        <v>42</v>
      </c>
      <c r="F39" s="9" t="s">
        <v>42</v>
      </c>
      <c r="G39" s="9" t="s">
        <v>42</v>
      </c>
      <c r="H39" s="9" t="s">
        <v>42</v>
      </c>
      <c r="I39" s="306" t="s">
        <v>42</v>
      </c>
      <c r="J39" s="158" t="s">
        <v>42</v>
      </c>
      <c r="K39" s="402" t="s">
        <v>42</v>
      </c>
      <c r="L39" s="9" t="s">
        <v>42</v>
      </c>
      <c r="M39" s="9" t="s">
        <v>42</v>
      </c>
      <c r="N39" s="149">
        <v>68</v>
      </c>
      <c r="O39" s="149" t="s">
        <v>417</v>
      </c>
      <c r="P39" s="149"/>
      <c r="Q39" s="14">
        <f>SUM(C39:P39)</f>
        <v>68</v>
      </c>
      <c r="R39" s="16">
        <f>COUNTIF(C39:P39,"&gt;0")</f>
        <v>1</v>
      </c>
      <c r="S39" s="239">
        <f>Q39/R39</f>
        <v>68</v>
      </c>
      <c r="T39" s="180">
        <f>COUNTIF(C39:O39,"&gt;=300")</f>
        <v>0</v>
      </c>
      <c r="U39" s="180">
        <f>COUNTIF(C39:O39,"&gt;=200")</f>
        <v>0</v>
      </c>
      <c r="V39" s="180">
        <f>COUNTIF(C39:O39,"&gt;=100")</f>
        <v>0</v>
      </c>
    </row>
    <row r="40" spans="1:22" s="20" customFormat="1" ht="16.5" thickBot="1">
      <c r="A40" s="82" t="s">
        <v>79</v>
      </c>
      <c r="B40" s="226" t="s">
        <v>94</v>
      </c>
      <c r="C40" s="9" t="s">
        <v>42</v>
      </c>
      <c r="D40" s="342" t="s">
        <v>42</v>
      </c>
      <c r="E40" s="149">
        <v>5</v>
      </c>
      <c r="F40" s="149" t="s">
        <v>42</v>
      </c>
      <c r="G40" s="149" t="s">
        <v>42</v>
      </c>
      <c r="H40" s="149" t="s">
        <v>42</v>
      </c>
      <c r="I40" s="149" t="s">
        <v>42</v>
      </c>
      <c r="J40" s="363" t="s">
        <v>42</v>
      </c>
      <c r="K40" s="347" t="s">
        <v>42</v>
      </c>
      <c r="L40" s="235">
        <v>59</v>
      </c>
      <c r="M40" s="235" t="s">
        <v>42</v>
      </c>
      <c r="N40" s="149" t="s">
        <v>42</v>
      </c>
      <c r="O40" s="149" t="s">
        <v>417</v>
      </c>
      <c r="P40" s="149"/>
      <c r="Q40" s="14">
        <f>SUM(C40:P40)</f>
        <v>64</v>
      </c>
      <c r="R40" s="16">
        <f>COUNTIF(C40:P40,"&gt;0")</f>
        <v>2</v>
      </c>
      <c r="S40" s="239">
        <f>Q40/R40</f>
        <v>32</v>
      </c>
      <c r="T40" s="180">
        <f>COUNTIF(C40:O40,"&gt;=300")</f>
        <v>0</v>
      </c>
      <c r="U40" s="180">
        <f>COUNTIF(C40:O40,"&gt;=200")</f>
        <v>0</v>
      </c>
      <c r="V40" s="180">
        <f>COUNTIF(C40:O40,"&gt;=100")</f>
        <v>0</v>
      </c>
    </row>
    <row r="41" spans="1:22" s="20" customFormat="1" ht="16.5" thickBot="1">
      <c r="A41" s="82" t="s">
        <v>80</v>
      </c>
      <c r="B41" s="8" t="s">
        <v>363</v>
      </c>
      <c r="C41" s="43" t="s">
        <v>42</v>
      </c>
      <c r="D41" s="158" t="s">
        <v>42</v>
      </c>
      <c r="E41" s="44" t="s">
        <v>42</v>
      </c>
      <c r="F41" s="9" t="s">
        <v>42</v>
      </c>
      <c r="G41" s="9" t="s">
        <v>42</v>
      </c>
      <c r="H41" s="9" t="s">
        <v>42</v>
      </c>
      <c r="I41" s="50" t="s">
        <v>42</v>
      </c>
      <c r="J41" s="9" t="s">
        <v>42</v>
      </c>
      <c r="K41" s="371" t="s">
        <v>42</v>
      </c>
      <c r="L41" s="235">
        <v>40</v>
      </c>
      <c r="M41" s="9">
        <v>24</v>
      </c>
      <c r="N41" s="9" t="s">
        <v>42</v>
      </c>
      <c r="O41" s="9" t="s">
        <v>417</v>
      </c>
      <c r="P41" s="9"/>
      <c r="Q41" s="14">
        <f>SUM(C41:P41)</f>
        <v>64</v>
      </c>
      <c r="R41" s="16">
        <f>COUNTIF(C41:P41,"&gt;0")</f>
        <v>2</v>
      </c>
      <c r="S41" s="239">
        <f>Q41/R41</f>
        <v>32</v>
      </c>
      <c r="T41" s="180">
        <f>COUNTIF(C41:O41,"&gt;=300")</f>
        <v>0</v>
      </c>
      <c r="U41" s="180">
        <f>COUNTIF(C41:O41,"&gt;=200")</f>
        <v>0</v>
      </c>
      <c r="V41" s="180">
        <f>COUNTIF(C41:O41,"&gt;=100")</f>
        <v>0</v>
      </c>
    </row>
    <row r="42" spans="1:22" s="20" customFormat="1" ht="16.5" thickBot="1">
      <c r="A42" s="82" t="s">
        <v>81</v>
      </c>
      <c r="B42" s="8" t="s">
        <v>38</v>
      </c>
      <c r="C42" s="235">
        <v>46</v>
      </c>
      <c r="D42" s="46">
        <v>3</v>
      </c>
      <c r="E42" s="9" t="s">
        <v>42</v>
      </c>
      <c r="F42" s="9" t="s">
        <v>42</v>
      </c>
      <c r="G42" s="9">
        <v>12</v>
      </c>
      <c r="H42" s="43" t="s">
        <v>42</v>
      </c>
      <c r="I42" s="158" t="s">
        <v>42</v>
      </c>
      <c r="J42" s="45" t="s">
        <v>42</v>
      </c>
      <c r="K42" s="43" t="s">
        <v>42</v>
      </c>
      <c r="L42" s="9" t="s">
        <v>42</v>
      </c>
      <c r="M42" s="9" t="s">
        <v>42</v>
      </c>
      <c r="N42" s="9" t="s">
        <v>42</v>
      </c>
      <c r="O42" s="9" t="s">
        <v>417</v>
      </c>
      <c r="P42" s="9"/>
      <c r="Q42" s="14">
        <f>SUM(C42:P42)</f>
        <v>61</v>
      </c>
      <c r="R42" s="16">
        <f>COUNTIF(C42:P42,"&gt;0")</f>
        <v>3</v>
      </c>
      <c r="S42" s="239">
        <f>Q42/R42</f>
        <v>20.333333333333332</v>
      </c>
      <c r="T42" s="180">
        <f>COUNTIF(C42:O42,"&gt;=300")</f>
        <v>0</v>
      </c>
      <c r="U42" s="180">
        <f>COUNTIF(C42:O42,"&gt;=200")</f>
        <v>0</v>
      </c>
      <c r="V42" s="180">
        <f>COUNTIF(C42:O42,"&gt;=100")</f>
        <v>0</v>
      </c>
    </row>
    <row r="43" spans="1:22" s="20" customFormat="1" ht="16.5" thickBot="1">
      <c r="A43" s="83" t="s">
        <v>82</v>
      </c>
      <c r="B43" s="80" t="s">
        <v>492</v>
      </c>
      <c r="C43" s="75" t="s">
        <v>42</v>
      </c>
      <c r="D43" s="75" t="s">
        <v>42</v>
      </c>
      <c r="E43" s="75" t="s">
        <v>42</v>
      </c>
      <c r="F43" s="75" t="s">
        <v>42</v>
      </c>
      <c r="G43" s="75" t="s">
        <v>42</v>
      </c>
      <c r="H43" s="75" t="s">
        <v>42</v>
      </c>
      <c r="I43" s="368" t="s">
        <v>42</v>
      </c>
      <c r="J43" s="522" t="s">
        <v>42</v>
      </c>
      <c r="K43" s="75" t="s">
        <v>42</v>
      </c>
      <c r="L43" s="398" t="s">
        <v>42</v>
      </c>
      <c r="M43" s="75" t="s">
        <v>42</v>
      </c>
      <c r="N43" s="75" t="s">
        <v>42</v>
      </c>
      <c r="O43" s="485">
        <v>42</v>
      </c>
      <c r="P43" s="75">
        <v>17</v>
      </c>
      <c r="Q43" s="14">
        <f>SUM(C43:P43)</f>
        <v>59</v>
      </c>
      <c r="R43" s="16">
        <f>COUNTIF(C43:P43,"&gt;0")</f>
        <v>2</v>
      </c>
      <c r="S43" s="408">
        <f>Q43/R43</f>
        <v>29.5</v>
      </c>
      <c r="T43" s="409">
        <f>COUNTIF(C43:O43,"&gt;=300")</f>
        <v>0</v>
      </c>
      <c r="U43" s="409">
        <f>COUNTIF(C43:O43,"&gt;=200")</f>
        <v>0</v>
      </c>
      <c r="V43" s="409">
        <f>COUNTIF(C43:O43,"&gt;=100")</f>
        <v>0</v>
      </c>
    </row>
    <row r="44" spans="1:22" s="20" customFormat="1" ht="17.25" thickBot="1" thickTop="1">
      <c r="A44" s="81" t="s">
        <v>83</v>
      </c>
      <c r="B44" s="79" t="s">
        <v>192</v>
      </c>
      <c r="C44" s="46" t="s">
        <v>42</v>
      </c>
      <c r="D44" s="46" t="s">
        <v>42</v>
      </c>
      <c r="E44" s="46" t="s">
        <v>42</v>
      </c>
      <c r="F44" s="46" t="s">
        <v>42</v>
      </c>
      <c r="G44" s="46" t="s">
        <v>42</v>
      </c>
      <c r="H44" s="46" t="s">
        <v>42</v>
      </c>
      <c r="I44" s="345" t="s">
        <v>42</v>
      </c>
      <c r="J44" s="159">
        <v>58</v>
      </c>
      <c r="K44" s="306" t="s">
        <v>42</v>
      </c>
      <c r="L44" s="9" t="s">
        <v>42</v>
      </c>
      <c r="M44" s="46" t="s">
        <v>42</v>
      </c>
      <c r="N44" s="149" t="s">
        <v>42</v>
      </c>
      <c r="O44" s="55" t="s">
        <v>417</v>
      </c>
      <c r="P44" s="55"/>
      <c r="Q44" s="14">
        <f>SUM(C44:P44)</f>
        <v>58</v>
      </c>
      <c r="R44" s="16">
        <f>COUNTIF(C44:P44,"&gt;0")</f>
        <v>1</v>
      </c>
      <c r="S44" s="406">
        <f>Q44/R44</f>
        <v>58</v>
      </c>
      <c r="T44" s="407">
        <f>COUNTIF(C44:O44,"&gt;=300")</f>
        <v>0</v>
      </c>
      <c r="U44" s="407">
        <f>COUNTIF(C44:O44,"&gt;=200")</f>
        <v>0</v>
      </c>
      <c r="V44" s="407">
        <f>COUNTIF(C44:O44,"&gt;=100")</f>
        <v>0</v>
      </c>
    </row>
    <row r="45" spans="1:22" s="20" customFormat="1" ht="16.5" thickBot="1">
      <c r="A45" s="8" t="s">
        <v>84</v>
      </c>
      <c r="B45" s="8" t="s">
        <v>206</v>
      </c>
      <c r="C45" s="50" t="s">
        <v>42</v>
      </c>
      <c r="D45" s="9" t="s">
        <v>42</v>
      </c>
      <c r="E45" s="9" t="s">
        <v>42</v>
      </c>
      <c r="F45" s="9" t="s">
        <v>42</v>
      </c>
      <c r="G45" s="9" t="s">
        <v>42</v>
      </c>
      <c r="H45" s="43" t="s">
        <v>42</v>
      </c>
      <c r="I45" s="158" t="s">
        <v>42</v>
      </c>
      <c r="J45" s="44" t="s">
        <v>42</v>
      </c>
      <c r="K45" s="366">
        <v>57</v>
      </c>
      <c r="L45" s="235" t="s">
        <v>42</v>
      </c>
      <c r="M45" s="235" t="s">
        <v>42</v>
      </c>
      <c r="N45" s="9" t="s">
        <v>42</v>
      </c>
      <c r="O45" s="9" t="s">
        <v>417</v>
      </c>
      <c r="P45" s="9"/>
      <c r="Q45" s="14">
        <f>SUM(C45:P45)</f>
        <v>57</v>
      </c>
      <c r="R45" s="16">
        <f>COUNTIF(C45:P45,"&gt;0")</f>
        <v>1</v>
      </c>
      <c r="S45" s="239">
        <f>Q45/R45</f>
        <v>57</v>
      </c>
      <c r="T45" s="180">
        <f>COUNTIF(C45:O45,"&gt;=300")</f>
        <v>0</v>
      </c>
      <c r="U45" s="180">
        <f>COUNTIF(C45:O45,"&gt;=200")</f>
        <v>0</v>
      </c>
      <c r="V45" s="180">
        <f>COUNTIF(C45:O45,"&gt;=100")</f>
        <v>0</v>
      </c>
    </row>
    <row r="46" spans="1:22" s="20" customFormat="1" ht="16.5" thickBot="1">
      <c r="A46" s="8" t="s">
        <v>85</v>
      </c>
      <c r="B46" s="202" t="s">
        <v>223</v>
      </c>
      <c r="C46" s="158" t="s">
        <v>42</v>
      </c>
      <c r="D46" s="44" t="s">
        <v>42</v>
      </c>
      <c r="E46" s="9" t="s">
        <v>42</v>
      </c>
      <c r="F46" s="9" t="s">
        <v>42</v>
      </c>
      <c r="G46" s="9" t="s">
        <v>42</v>
      </c>
      <c r="H46" s="50" t="s">
        <v>42</v>
      </c>
      <c r="I46" s="46" t="s">
        <v>42</v>
      </c>
      <c r="J46" s="235">
        <v>53</v>
      </c>
      <c r="K46" s="43">
        <v>2</v>
      </c>
      <c r="L46" s="9" t="s">
        <v>42</v>
      </c>
      <c r="M46" s="9" t="s">
        <v>42</v>
      </c>
      <c r="N46" s="9" t="s">
        <v>42</v>
      </c>
      <c r="O46" s="9" t="s">
        <v>417</v>
      </c>
      <c r="P46" s="9"/>
      <c r="Q46" s="14">
        <f>SUM(C46:P46)</f>
        <v>55</v>
      </c>
      <c r="R46" s="16">
        <f>COUNTIF(C46:P46,"&gt;0")</f>
        <v>2</v>
      </c>
      <c r="S46" s="239">
        <f>Q46/R46</f>
        <v>27.5</v>
      </c>
      <c r="T46" s="180">
        <f>COUNTIF(C46:O46,"&gt;=300")</f>
        <v>0</v>
      </c>
      <c r="U46" s="180">
        <f>COUNTIF(C46:O46,"&gt;=200")</f>
        <v>0</v>
      </c>
      <c r="V46" s="180">
        <f>COUNTIF(C46:O46,"&gt;=100")</f>
        <v>0</v>
      </c>
    </row>
    <row r="47" spans="1:22" s="20" customFormat="1" ht="16.5" thickBot="1">
      <c r="A47" s="8" t="s">
        <v>86</v>
      </c>
      <c r="B47" s="8" t="s">
        <v>153</v>
      </c>
      <c r="C47" s="46" t="s">
        <v>42</v>
      </c>
      <c r="D47" s="9" t="s">
        <v>42</v>
      </c>
      <c r="E47" s="9" t="s">
        <v>42</v>
      </c>
      <c r="F47" s="9" t="s">
        <v>42</v>
      </c>
      <c r="G47" s="43" t="s">
        <v>42</v>
      </c>
      <c r="H47" s="158" t="s">
        <v>42</v>
      </c>
      <c r="I47" s="242">
        <v>36</v>
      </c>
      <c r="J47" s="50" t="s">
        <v>42</v>
      </c>
      <c r="K47" s="43">
        <v>18</v>
      </c>
      <c r="L47" s="9" t="s">
        <v>42</v>
      </c>
      <c r="M47" s="9" t="s">
        <v>42</v>
      </c>
      <c r="N47" s="149" t="s">
        <v>42</v>
      </c>
      <c r="O47" s="149" t="s">
        <v>417</v>
      </c>
      <c r="P47" s="149"/>
      <c r="Q47" s="14">
        <f>SUM(C47:P47)</f>
        <v>54</v>
      </c>
      <c r="R47" s="16">
        <f>COUNTIF(C47:P47,"&gt;0")</f>
        <v>2</v>
      </c>
      <c r="S47" s="239">
        <f>Q47/R47</f>
        <v>27</v>
      </c>
      <c r="T47" s="180">
        <f>COUNTIF(C47:O47,"&gt;=300")</f>
        <v>0</v>
      </c>
      <c r="U47" s="180">
        <f>COUNTIF(C47:O47,"&gt;=200")</f>
        <v>0</v>
      </c>
      <c r="V47" s="180">
        <f>COUNTIF(C47:O47,"&gt;=100")</f>
        <v>0</v>
      </c>
    </row>
    <row r="48" spans="1:22" s="20" customFormat="1" ht="16.5" thickBot="1">
      <c r="A48" s="8" t="s">
        <v>87</v>
      </c>
      <c r="B48" s="8" t="s">
        <v>491</v>
      </c>
      <c r="C48" s="9" t="s">
        <v>42</v>
      </c>
      <c r="D48" s="9" t="s">
        <v>42</v>
      </c>
      <c r="E48" s="9" t="s">
        <v>42</v>
      </c>
      <c r="F48" s="50" t="s">
        <v>42</v>
      </c>
      <c r="G48" s="9" t="s">
        <v>42</v>
      </c>
      <c r="H48" s="46" t="s">
        <v>42</v>
      </c>
      <c r="I48" s="43" t="s">
        <v>42</v>
      </c>
      <c r="J48" s="158" t="s">
        <v>42</v>
      </c>
      <c r="K48" s="219" t="s">
        <v>42</v>
      </c>
      <c r="L48" s="9" t="s">
        <v>42</v>
      </c>
      <c r="M48" s="9" t="s">
        <v>42</v>
      </c>
      <c r="N48" s="9" t="s">
        <v>42</v>
      </c>
      <c r="O48" s="432">
        <v>43</v>
      </c>
      <c r="P48" s="9">
        <v>10</v>
      </c>
      <c r="Q48" s="14">
        <f>SUM(C48:P48)</f>
        <v>53</v>
      </c>
      <c r="R48" s="16">
        <f>COUNTIF(C48:P48,"&gt;0")</f>
        <v>2</v>
      </c>
      <c r="S48" s="239">
        <f>Q48/R48</f>
        <v>26.5</v>
      </c>
      <c r="T48" s="180">
        <f>COUNTIF(C48:O48,"&gt;=300")</f>
        <v>0</v>
      </c>
      <c r="U48" s="180">
        <f>COUNTIF(C48:O48,"&gt;=200")</f>
        <v>0</v>
      </c>
      <c r="V48" s="180">
        <f>COUNTIF(C48:O48,"&gt;=100")</f>
        <v>0</v>
      </c>
    </row>
    <row r="49" spans="1:28" s="20" customFormat="1" ht="16.5" thickBot="1">
      <c r="A49" s="8" t="s">
        <v>88</v>
      </c>
      <c r="B49" s="8" t="s">
        <v>37</v>
      </c>
      <c r="C49" s="9" t="s">
        <v>42</v>
      </c>
      <c r="D49" s="9" t="s">
        <v>42</v>
      </c>
      <c r="E49" s="43" t="s">
        <v>42</v>
      </c>
      <c r="F49" s="158" t="s">
        <v>42</v>
      </c>
      <c r="G49" s="44" t="s">
        <v>42</v>
      </c>
      <c r="H49" s="9" t="s">
        <v>42</v>
      </c>
      <c r="I49" s="9">
        <v>18</v>
      </c>
      <c r="J49" s="159">
        <v>30</v>
      </c>
      <c r="K49" s="43" t="s">
        <v>42</v>
      </c>
      <c r="L49" s="9" t="s">
        <v>42</v>
      </c>
      <c r="M49" s="9" t="s">
        <v>42</v>
      </c>
      <c r="N49" s="9" t="s">
        <v>42</v>
      </c>
      <c r="O49" s="9" t="s">
        <v>417</v>
      </c>
      <c r="P49" s="9"/>
      <c r="Q49" s="14">
        <f>SUM(C49:P49)</f>
        <v>48</v>
      </c>
      <c r="R49" s="16">
        <f>COUNTIF(C49:P49,"&gt;0")</f>
        <v>2</v>
      </c>
      <c r="S49" s="239">
        <f>Q49/R49</f>
        <v>24</v>
      </c>
      <c r="T49" s="180">
        <f>COUNTIF(C49:O49,"&gt;=300")</f>
        <v>0</v>
      </c>
      <c r="U49" s="180">
        <f>COUNTIF(C49:O49,"&gt;=200")</f>
        <v>0</v>
      </c>
      <c r="V49" s="180">
        <f>COUNTIF(C49:O49,"&gt;=100")</f>
        <v>0</v>
      </c>
      <c r="Z49" s="234"/>
      <c r="AA49" s="7"/>
      <c r="AB49" s="7"/>
    </row>
    <row r="50" spans="1:28" s="20" customFormat="1" ht="16.5" thickBot="1">
      <c r="A50" s="8" t="s">
        <v>89</v>
      </c>
      <c r="B50" s="226" t="s">
        <v>100</v>
      </c>
      <c r="C50" s="163">
        <v>29</v>
      </c>
      <c r="D50" s="149">
        <v>18</v>
      </c>
      <c r="E50" s="282">
        <v>0</v>
      </c>
      <c r="F50" s="205" t="s">
        <v>42</v>
      </c>
      <c r="G50" s="56" t="s">
        <v>42</v>
      </c>
      <c r="H50" s="149" t="s">
        <v>42</v>
      </c>
      <c r="I50" s="149" t="s">
        <v>42</v>
      </c>
      <c r="J50" s="149" t="s">
        <v>42</v>
      </c>
      <c r="K50" s="418" t="s">
        <v>42</v>
      </c>
      <c r="L50" s="418" t="s">
        <v>42</v>
      </c>
      <c r="M50" s="418" t="s">
        <v>42</v>
      </c>
      <c r="N50" s="9" t="s">
        <v>42</v>
      </c>
      <c r="O50" s="9" t="s">
        <v>417</v>
      </c>
      <c r="P50" s="9"/>
      <c r="Q50" s="14">
        <f>SUM(C50:P50)</f>
        <v>47</v>
      </c>
      <c r="R50" s="16">
        <f>COUNTIF(C50:P50,"&gt;0")</f>
        <v>2</v>
      </c>
      <c r="S50" s="239">
        <f>Q50/R50</f>
        <v>23.5</v>
      </c>
      <c r="T50" s="180">
        <f>COUNTIF(C50:O50,"&gt;=300")</f>
        <v>0</v>
      </c>
      <c r="U50" s="180">
        <f>COUNTIF(C50:O50,"&gt;=200")</f>
        <v>0</v>
      </c>
      <c r="V50" s="180">
        <f>COUNTIF(C50:O50,"&gt;=100")</f>
        <v>0</v>
      </c>
      <c r="Z50" s="234"/>
      <c r="AA50" s="7"/>
      <c r="AB50" s="7"/>
    </row>
    <row r="51" spans="1:28" s="20" customFormat="1" ht="16.5" thickBot="1">
      <c r="A51" s="8" t="s">
        <v>90</v>
      </c>
      <c r="B51" s="324" t="s">
        <v>230</v>
      </c>
      <c r="C51" s="23" t="s">
        <v>42</v>
      </c>
      <c r="D51" s="23" t="s">
        <v>42</v>
      </c>
      <c r="E51" s="240" t="s">
        <v>42</v>
      </c>
      <c r="F51" s="165" t="s">
        <v>42</v>
      </c>
      <c r="G51" s="23" t="s">
        <v>42</v>
      </c>
      <c r="H51" s="23" t="s">
        <v>42</v>
      </c>
      <c r="I51" s="23" t="s">
        <v>42</v>
      </c>
      <c r="J51" s="67" t="s">
        <v>42</v>
      </c>
      <c r="K51" s="461">
        <v>8</v>
      </c>
      <c r="L51" s="249">
        <v>37</v>
      </c>
      <c r="M51" s="249" t="s">
        <v>42</v>
      </c>
      <c r="N51" s="23" t="s">
        <v>42</v>
      </c>
      <c r="O51" s="23" t="s">
        <v>417</v>
      </c>
      <c r="P51" s="23"/>
      <c r="Q51" s="14">
        <f>SUM(C51:P51)</f>
        <v>45</v>
      </c>
      <c r="R51" s="16">
        <f>COUNTIF(C51:P51,"&gt;0")</f>
        <v>2</v>
      </c>
      <c r="S51" s="239">
        <f>Q51/R51</f>
        <v>22.5</v>
      </c>
      <c r="T51" s="180">
        <f>COUNTIF(C51:O51,"&gt;=300")</f>
        <v>0</v>
      </c>
      <c r="U51" s="180">
        <f>COUNTIF(C51:O51,"&gt;=200")</f>
        <v>0</v>
      </c>
      <c r="V51" s="180">
        <f>COUNTIF(C51:O51,"&gt;=100")</f>
        <v>0</v>
      </c>
      <c r="Z51" s="234"/>
      <c r="AA51" s="7"/>
      <c r="AB51" s="7"/>
    </row>
    <row r="52" spans="1:28" s="20" customFormat="1" ht="16.5" thickBot="1">
      <c r="A52" s="8" t="s">
        <v>91</v>
      </c>
      <c r="B52" s="8" t="s">
        <v>194</v>
      </c>
      <c r="C52" s="9" t="s">
        <v>42</v>
      </c>
      <c r="D52" s="43" t="s">
        <v>42</v>
      </c>
      <c r="E52" s="158" t="s">
        <v>42</v>
      </c>
      <c r="F52" s="45" t="s">
        <v>42</v>
      </c>
      <c r="G52" s="9" t="s">
        <v>42</v>
      </c>
      <c r="H52" s="9" t="s">
        <v>42</v>
      </c>
      <c r="I52" s="9">
        <v>7</v>
      </c>
      <c r="J52" s="235">
        <v>32</v>
      </c>
      <c r="K52" s="306" t="s">
        <v>42</v>
      </c>
      <c r="L52" s="9" t="s">
        <v>42</v>
      </c>
      <c r="M52" s="9" t="s">
        <v>42</v>
      </c>
      <c r="N52" s="9" t="s">
        <v>42</v>
      </c>
      <c r="O52" s="9" t="s">
        <v>417</v>
      </c>
      <c r="P52" s="9"/>
      <c r="Q52" s="14">
        <f>SUM(C52:P52)</f>
        <v>39</v>
      </c>
      <c r="R52" s="16">
        <f>COUNTIF(C52:P52,"&gt;0")</f>
        <v>2</v>
      </c>
      <c r="S52" s="239">
        <f>Q52/R52</f>
        <v>19.5</v>
      </c>
      <c r="T52" s="180">
        <f>COUNTIF(C52:O52,"&gt;=300")</f>
        <v>0</v>
      </c>
      <c r="U52" s="180">
        <f>COUNTIF(C52:O52,"&gt;=200")</f>
        <v>0</v>
      </c>
      <c r="V52" s="180">
        <f>COUNTIF(C52:O52,"&gt;=100")</f>
        <v>0</v>
      </c>
      <c r="Z52" s="234"/>
      <c r="AA52" s="7"/>
      <c r="AB52" s="7"/>
    </row>
    <row r="53" spans="1:28" s="20" customFormat="1" ht="16.5" thickBot="1">
      <c r="A53" s="80" t="s">
        <v>111</v>
      </c>
      <c r="B53" s="228" t="s">
        <v>58</v>
      </c>
      <c r="C53" s="352">
        <v>7</v>
      </c>
      <c r="D53" s="352" t="s">
        <v>42</v>
      </c>
      <c r="E53" s="438">
        <v>4</v>
      </c>
      <c r="F53" s="441">
        <v>9</v>
      </c>
      <c r="G53" s="439" t="s">
        <v>42</v>
      </c>
      <c r="H53" s="352" t="s">
        <v>42</v>
      </c>
      <c r="I53" s="352" t="s">
        <v>42</v>
      </c>
      <c r="J53" s="352" t="s">
        <v>42</v>
      </c>
      <c r="K53" s="369" t="s">
        <v>42</v>
      </c>
      <c r="L53" s="369" t="s">
        <v>42</v>
      </c>
      <c r="M53" s="369" t="s">
        <v>42</v>
      </c>
      <c r="N53" s="76" t="s">
        <v>42</v>
      </c>
      <c r="O53" s="443">
        <v>13</v>
      </c>
      <c r="P53" s="443"/>
      <c r="Q53" s="14">
        <f>SUM(C53:P53)</f>
        <v>33</v>
      </c>
      <c r="R53" s="16">
        <f>COUNTIF(C53:P53,"&gt;0")</f>
        <v>4</v>
      </c>
      <c r="S53" s="408">
        <f>Q53/R53</f>
        <v>8.25</v>
      </c>
      <c r="T53" s="409">
        <f>COUNTIF(C53:O53,"&gt;=300")</f>
        <v>0</v>
      </c>
      <c r="U53" s="409">
        <f>COUNTIF(C53:O53,"&gt;=200")</f>
        <v>0</v>
      </c>
      <c r="V53" s="409">
        <f>COUNTIF(C53:O53,"&gt;=100")</f>
        <v>0</v>
      </c>
      <c r="Z53" s="234"/>
      <c r="AA53"/>
      <c r="AB53"/>
    </row>
    <row r="54" spans="1:28" s="20" customFormat="1" ht="16.5" thickTop="1">
      <c r="A54" s="79" t="s">
        <v>112</v>
      </c>
      <c r="B54" s="79" t="s">
        <v>494</v>
      </c>
      <c r="C54" s="46" t="s">
        <v>42</v>
      </c>
      <c r="D54" s="46" t="s">
        <v>42</v>
      </c>
      <c r="E54" s="46" t="s">
        <v>42</v>
      </c>
      <c r="F54" s="46" t="s">
        <v>42</v>
      </c>
      <c r="G54" s="46" t="s">
        <v>42</v>
      </c>
      <c r="H54" s="46" t="s">
        <v>42</v>
      </c>
      <c r="I54" s="46" t="s">
        <v>42</v>
      </c>
      <c r="J54" s="46" t="s">
        <v>42</v>
      </c>
      <c r="K54" s="306" t="s">
        <v>42</v>
      </c>
      <c r="L54" s="9" t="s">
        <v>42</v>
      </c>
      <c r="M54" s="9" t="s">
        <v>42</v>
      </c>
      <c r="N54" s="9" t="s">
        <v>42</v>
      </c>
      <c r="O54" s="456">
        <v>32</v>
      </c>
      <c r="P54" s="456"/>
      <c r="Q54" s="14">
        <f>SUM(C54:P54)</f>
        <v>32</v>
      </c>
      <c r="R54" s="16">
        <f>COUNTIF(C54:P54,"&gt;0")</f>
        <v>1</v>
      </c>
      <c r="S54" s="406">
        <f>Q54/R54</f>
        <v>32</v>
      </c>
      <c r="T54" s="407">
        <f>COUNTIF(C54:O54,"&gt;=300")</f>
        <v>0</v>
      </c>
      <c r="U54" s="407">
        <f>COUNTIF(C54:O54,"&gt;=200")</f>
        <v>0</v>
      </c>
      <c r="V54" s="407">
        <f>COUNTIF(C54:O54,"&gt;=100")</f>
        <v>0</v>
      </c>
      <c r="Z54" s="234"/>
      <c r="AA54"/>
      <c r="AB54"/>
    </row>
    <row r="55" spans="1:28" s="20" customFormat="1" ht="15.75">
      <c r="A55" s="82" t="s">
        <v>113</v>
      </c>
      <c r="B55" s="226" t="s">
        <v>101</v>
      </c>
      <c r="C55" s="149">
        <v>10</v>
      </c>
      <c r="D55" s="163">
        <v>20</v>
      </c>
      <c r="E55" s="149" t="s">
        <v>42</v>
      </c>
      <c r="F55" s="149" t="s">
        <v>42</v>
      </c>
      <c r="G55" s="149" t="s">
        <v>42</v>
      </c>
      <c r="H55" s="149" t="s">
        <v>42</v>
      </c>
      <c r="I55" s="149" t="s">
        <v>42</v>
      </c>
      <c r="J55" s="149" t="s">
        <v>42</v>
      </c>
      <c r="K55" s="282" t="s">
        <v>42</v>
      </c>
      <c r="L55" s="149" t="s">
        <v>42</v>
      </c>
      <c r="M55" s="149" t="s">
        <v>42</v>
      </c>
      <c r="N55" s="149" t="s">
        <v>42</v>
      </c>
      <c r="O55" s="149" t="s">
        <v>417</v>
      </c>
      <c r="P55" s="149"/>
      <c r="Q55" s="14">
        <f>SUM(C55:P55)</f>
        <v>30</v>
      </c>
      <c r="R55" s="16">
        <f>COUNTIF(C55:P55,"&gt;0")</f>
        <v>2</v>
      </c>
      <c r="S55" s="239">
        <f>Q55/R55</f>
        <v>15</v>
      </c>
      <c r="T55" s="180">
        <f>COUNTIF(C55:O55,"&gt;=300")</f>
        <v>0</v>
      </c>
      <c r="U55" s="180">
        <f>COUNTIF(C55:O55,"&gt;=200")</f>
        <v>0</v>
      </c>
      <c r="V55" s="180">
        <f>COUNTIF(C55:O55,"&gt;=100")</f>
        <v>0</v>
      </c>
      <c r="Z55" s="234"/>
      <c r="AA55"/>
      <c r="AB55"/>
    </row>
    <row r="56" spans="1:28" s="20" customFormat="1" ht="15.75">
      <c r="A56" s="82" t="s">
        <v>114</v>
      </c>
      <c r="B56" s="8" t="s">
        <v>152</v>
      </c>
      <c r="C56" s="9" t="s">
        <v>42</v>
      </c>
      <c r="D56" s="9" t="s">
        <v>42</v>
      </c>
      <c r="E56" s="9" t="s">
        <v>42</v>
      </c>
      <c r="F56" s="9" t="s">
        <v>42</v>
      </c>
      <c r="G56" s="9" t="s">
        <v>42</v>
      </c>
      <c r="H56" s="9" t="s">
        <v>42</v>
      </c>
      <c r="I56" s="235">
        <v>30</v>
      </c>
      <c r="J56" s="9" t="s">
        <v>42</v>
      </c>
      <c r="K56" s="43" t="s">
        <v>42</v>
      </c>
      <c r="L56" s="9" t="s">
        <v>42</v>
      </c>
      <c r="M56" s="9" t="s">
        <v>42</v>
      </c>
      <c r="N56" s="9" t="s">
        <v>42</v>
      </c>
      <c r="O56" s="9" t="s">
        <v>417</v>
      </c>
      <c r="P56" s="9"/>
      <c r="Q56" s="14">
        <f>SUM(C56:P56)</f>
        <v>30</v>
      </c>
      <c r="R56" s="16">
        <f>COUNTIF(C56:P56,"&gt;0")</f>
        <v>1</v>
      </c>
      <c r="S56" s="239">
        <f>Q56/R56</f>
        <v>30</v>
      </c>
      <c r="T56" s="180">
        <f>COUNTIF(C56:O56,"&gt;=300")</f>
        <v>0</v>
      </c>
      <c r="U56" s="180">
        <f>COUNTIF(C56:O56,"&gt;=200")</f>
        <v>0</v>
      </c>
      <c r="V56" s="180">
        <f>COUNTIF(C56:O56,"&gt;=100")</f>
        <v>0</v>
      </c>
      <c r="Z56" s="234"/>
      <c r="AA56"/>
      <c r="AB56"/>
    </row>
    <row r="57" spans="1:28" s="20" customFormat="1" ht="15.75">
      <c r="A57" s="82" t="s">
        <v>115</v>
      </c>
      <c r="B57" s="8" t="s">
        <v>197</v>
      </c>
      <c r="C57" s="9" t="s">
        <v>42</v>
      </c>
      <c r="D57" s="9" t="s">
        <v>42</v>
      </c>
      <c r="E57" s="9" t="s">
        <v>42</v>
      </c>
      <c r="F57" s="9" t="s">
        <v>42</v>
      </c>
      <c r="G57" s="9" t="s">
        <v>42</v>
      </c>
      <c r="H57" s="9" t="s">
        <v>42</v>
      </c>
      <c r="I57" s="9" t="s">
        <v>42</v>
      </c>
      <c r="J57" s="235">
        <v>21</v>
      </c>
      <c r="K57" s="43">
        <v>9</v>
      </c>
      <c r="L57" s="9" t="s">
        <v>42</v>
      </c>
      <c r="M57" s="9" t="s">
        <v>42</v>
      </c>
      <c r="N57" s="9" t="s">
        <v>42</v>
      </c>
      <c r="O57" s="9" t="s">
        <v>417</v>
      </c>
      <c r="P57" s="9"/>
      <c r="Q57" s="14">
        <f>SUM(C57:P57)</f>
        <v>30</v>
      </c>
      <c r="R57" s="16">
        <f>COUNTIF(C57:P57,"&gt;0")</f>
        <v>2</v>
      </c>
      <c r="S57" s="239">
        <f>Q57/R57</f>
        <v>15</v>
      </c>
      <c r="T57" s="180">
        <f>COUNTIF(C57:O57,"&gt;=300")</f>
        <v>0</v>
      </c>
      <c r="U57" s="180">
        <f>COUNTIF(C57:O57,"&gt;=200")</f>
        <v>0</v>
      </c>
      <c r="V57" s="180">
        <f>COUNTIF(C57:O57,"&gt;=100")</f>
        <v>0</v>
      </c>
      <c r="Z57" s="234"/>
      <c r="AA57"/>
      <c r="AB57"/>
    </row>
    <row r="58" spans="1:28" s="20" customFormat="1" ht="15.75">
      <c r="A58" s="82" t="s">
        <v>116</v>
      </c>
      <c r="B58" s="226" t="s">
        <v>61</v>
      </c>
      <c r="C58" s="9" t="s">
        <v>42</v>
      </c>
      <c r="D58" s="149" t="s">
        <v>42</v>
      </c>
      <c r="E58" s="149" t="s">
        <v>42</v>
      </c>
      <c r="F58" s="149">
        <v>4</v>
      </c>
      <c r="G58" s="149" t="s">
        <v>42</v>
      </c>
      <c r="H58" s="149" t="s">
        <v>42</v>
      </c>
      <c r="I58" s="149" t="s">
        <v>42</v>
      </c>
      <c r="J58" s="163">
        <v>7</v>
      </c>
      <c r="K58" s="282">
        <v>6</v>
      </c>
      <c r="L58" s="163">
        <v>7</v>
      </c>
      <c r="M58" s="163">
        <v>6</v>
      </c>
      <c r="N58" s="149" t="s">
        <v>42</v>
      </c>
      <c r="O58" s="149" t="s">
        <v>417</v>
      </c>
      <c r="P58" s="149"/>
      <c r="Q58" s="14">
        <f>SUM(C58:P58)</f>
        <v>30</v>
      </c>
      <c r="R58" s="16">
        <f>COUNTIF(C58:P58,"&gt;0")</f>
        <v>5</v>
      </c>
      <c r="S58" s="239">
        <f>Q58/R58</f>
        <v>6</v>
      </c>
      <c r="T58" s="180">
        <f>COUNTIF(C58:O58,"&gt;=300")</f>
        <v>0</v>
      </c>
      <c r="U58" s="180">
        <f>COUNTIF(C58:O58,"&gt;=200")</f>
        <v>0</v>
      </c>
      <c r="V58" s="180">
        <f>COUNTIF(C58:O58,"&gt;=100")</f>
        <v>0</v>
      </c>
      <c r="Z58" s="234"/>
      <c r="AA58"/>
      <c r="AB58"/>
    </row>
    <row r="59" spans="1:22" s="20" customFormat="1" ht="15.75">
      <c r="A59" s="82" t="s">
        <v>117</v>
      </c>
      <c r="B59" s="324" t="s">
        <v>465</v>
      </c>
      <c r="C59" s="23" t="s">
        <v>42</v>
      </c>
      <c r="D59" s="23" t="s">
        <v>42</v>
      </c>
      <c r="E59" s="23" t="s">
        <v>42</v>
      </c>
      <c r="F59" s="23" t="s">
        <v>42</v>
      </c>
      <c r="G59" s="23" t="s">
        <v>42</v>
      </c>
      <c r="H59" s="23" t="s">
        <v>42</v>
      </c>
      <c r="I59" s="23" t="s">
        <v>42</v>
      </c>
      <c r="J59" s="23" t="s">
        <v>42</v>
      </c>
      <c r="K59" s="67" t="s">
        <v>42</v>
      </c>
      <c r="L59" s="23" t="s">
        <v>42</v>
      </c>
      <c r="M59" s="23" t="s">
        <v>42</v>
      </c>
      <c r="N59" s="23">
        <v>30</v>
      </c>
      <c r="O59" s="23" t="s">
        <v>417</v>
      </c>
      <c r="P59" s="23"/>
      <c r="Q59" s="14">
        <f>SUM(C59:P59)</f>
        <v>30</v>
      </c>
      <c r="R59" s="16">
        <f>COUNTIF(C59:P59,"&gt;0")</f>
        <v>1</v>
      </c>
      <c r="S59" s="239">
        <f>Q59/R59</f>
        <v>30</v>
      </c>
      <c r="T59" s="180">
        <f>COUNTIF(C59:O59,"&gt;=300")</f>
        <v>0</v>
      </c>
      <c r="U59" s="180">
        <f>COUNTIF(C59:O59,"&gt;=200")</f>
        <v>0</v>
      </c>
      <c r="V59" s="180">
        <f>COUNTIF(C59:O59,"&gt;=100")</f>
        <v>0</v>
      </c>
    </row>
    <row r="60" spans="1:22" s="20" customFormat="1" ht="15.75">
      <c r="A60" s="82" t="s">
        <v>118</v>
      </c>
      <c r="B60" s="8" t="s">
        <v>425</v>
      </c>
      <c r="C60" s="9" t="s">
        <v>42</v>
      </c>
      <c r="D60" s="9" t="s">
        <v>42</v>
      </c>
      <c r="E60" s="9" t="s">
        <v>42</v>
      </c>
      <c r="F60" s="9" t="s">
        <v>42</v>
      </c>
      <c r="G60" s="9" t="s">
        <v>42</v>
      </c>
      <c r="H60" s="9" t="s">
        <v>42</v>
      </c>
      <c r="I60" s="9" t="s">
        <v>42</v>
      </c>
      <c r="J60" s="9" t="s">
        <v>42</v>
      </c>
      <c r="K60" s="43" t="s">
        <v>42</v>
      </c>
      <c r="L60" s="9" t="s">
        <v>42</v>
      </c>
      <c r="M60" s="235">
        <v>29</v>
      </c>
      <c r="N60" s="235" t="s">
        <v>42</v>
      </c>
      <c r="O60" s="235" t="s">
        <v>417</v>
      </c>
      <c r="P60" s="235"/>
      <c r="Q60" s="14">
        <f>SUM(C60:P60)</f>
        <v>29</v>
      </c>
      <c r="R60" s="16">
        <f>COUNTIF(C60:P60,"&gt;0")</f>
        <v>1</v>
      </c>
      <c r="S60" s="239">
        <f>Q60/R60</f>
        <v>29</v>
      </c>
      <c r="T60" s="180">
        <f>COUNTIF(C60:O60,"&gt;=300")</f>
        <v>0</v>
      </c>
      <c r="U60" s="180">
        <f>COUNTIF(C60:O60,"&gt;=200")</f>
        <v>0</v>
      </c>
      <c r="V60" s="180">
        <f>COUNTIF(C60:O60,"&gt;=100")</f>
        <v>0</v>
      </c>
    </row>
    <row r="61" spans="1:22" s="20" customFormat="1" ht="15.75">
      <c r="A61" s="82" t="s">
        <v>119</v>
      </c>
      <c r="B61" s="8" t="s">
        <v>195</v>
      </c>
      <c r="C61" s="9" t="s">
        <v>42</v>
      </c>
      <c r="D61" s="9" t="s">
        <v>42</v>
      </c>
      <c r="E61" s="9" t="s">
        <v>42</v>
      </c>
      <c r="F61" s="9" t="s">
        <v>42</v>
      </c>
      <c r="G61" s="9" t="s">
        <v>42</v>
      </c>
      <c r="H61" s="9" t="s">
        <v>42</v>
      </c>
      <c r="I61" s="9" t="s">
        <v>42</v>
      </c>
      <c r="J61" s="9">
        <v>28</v>
      </c>
      <c r="K61" s="43" t="s">
        <v>42</v>
      </c>
      <c r="L61" s="9" t="s">
        <v>42</v>
      </c>
      <c r="M61" s="9" t="s">
        <v>42</v>
      </c>
      <c r="N61" s="9" t="s">
        <v>42</v>
      </c>
      <c r="O61" s="9" t="s">
        <v>417</v>
      </c>
      <c r="P61" s="9"/>
      <c r="Q61" s="14">
        <f>SUM(C61:P61)</f>
        <v>28</v>
      </c>
      <c r="R61" s="16">
        <f>COUNTIF(C61:P61,"&gt;0")</f>
        <v>1</v>
      </c>
      <c r="S61" s="239">
        <f>Q61/R61</f>
        <v>28</v>
      </c>
      <c r="T61" s="180">
        <f>COUNTIF(C61:O61,"&gt;=300")</f>
        <v>0</v>
      </c>
      <c r="U61" s="180">
        <f>COUNTIF(C61:O61,"&gt;=200")</f>
        <v>0</v>
      </c>
      <c r="V61" s="180">
        <f>COUNTIF(C61:O61,"&gt;=100")</f>
        <v>0</v>
      </c>
    </row>
    <row r="62" spans="1:22" s="20" customFormat="1" ht="15.75">
      <c r="A62" s="82" t="s">
        <v>129</v>
      </c>
      <c r="B62" s="8" t="s">
        <v>154</v>
      </c>
      <c r="C62" s="9" t="s">
        <v>42</v>
      </c>
      <c r="D62" s="9" t="s">
        <v>42</v>
      </c>
      <c r="E62" s="9" t="s">
        <v>42</v>
      </c>
      <c r="F62" s="9" t="s">
        <v>42</v>
      </c>
      <c r="G62" s="9" t="s">
        <v>42</v>
      </c>
      <c r="H62" s="9" t="s">
        <v>42</v>
      </c>
      <c r="I62" s="235">
        <v>26</v>
      </c>
      <c r="J62" s="9" t="s">
        <v>42</v>
      </c>
      <c r="K62" s="43" t="s">
        <v>42</v>
      </c>
      <c r="L62" s="9" t="s">
        <v>42</v>
      </c>
      <c r="M62" s="9" t="s">
        <v>42</v>
      </c>
      <c r="N62" s="149" t="s">
        <v>42</v>
      </c>
      <c r="O62" s="149" t="s">
        <v>417</v>
      </c>
      <c r="P62" s="149"/>
      <c r="Q62" s="14">
        <f>SUM(C62:P62)</f>
        <v>26</v>
      </c>
      <c r="R62" s="16">
        <f>COUNTIF(C62:P62,"&gt;0")</f>
        <v>1</v>
      </c>
      <c r="S62" s="239">
        <f>Q62/R62</f>
        <v>26</v>
      </c>
      <c r="T62" s="180">
        <f>COUNTIF(C62:O62,"&gt;=300")</f>
        <v>0</v>
      </c>
      <c r="U62" s="180">
        <f>COUNTIF(C62:O62,"&gt;=200")</f>
        <v>0</v>
      </c>
      <c r="V62" s="180">
        <f>COUNTIF(C62:O62,"&gt;=100")</f>
        <v>0</v>
      </c>
    </row>
    <row r="63" spans="1:22" s="20" customFormat="1" ht="15.75">
      <c r="A63" s="82" t="s">
        <v>130</v>
      </c>
      <c r="B63" s="226" t="s">
        <v>126</v>
      </c>
      <c r="C63" s="149">
        <v>13</v>
      </c>
      <c r="D63" s="149" t="s">
        <v>42</v>
      </c>
      <c r="E63" s="149" t="s">
        <v>42</v>
      </c>
      <c r="F63" s="149" t="s">
        <v>42</v>
      </c>
      <c r="G63" s="149" t="s">
        <v>42</v>
      </c>
      <c r="H63" s="149" t="s">
        <v>42</v>
      </c>
      <c r="I63" s="149" t="s">
        <v>42</v>
      </c>
      <c r="J63" s="149" t="s">
        <v>42</v>
      </c>
      <c r="K63" s="282" t="s">
        <v>42</v>
      </c>
      <c r="L63" s="149">
        <v>12</v>
      </c>
      <c r="M63" s="149" t="s">
        <v>42</v>
      </c>
      <c r="N63" s="9" t="s">
        <v>42</v>
      </c>
      <c r="O63" s="9" t="s">
        <v>417</v>
      </c>
      <c r="P63" s="9"/>
      <c r="Q63" s="14">
        <f>SUM(C63:P63)</f>
        <v>25</v>
      </c>
      <c r="R63" s="16">
        <f>COUNTIF(C63:P63,"&gt;0")</f>
        <v>2</v>
      </c>
      <c r="S63" s="239">
        <f>Q63/R63</f>
        <v>12.5</v>
      </c>
      <c r="T63" s="180">
        <f>COUNTIF(C63:O63,"&gt;=300")</f>
        <v>0</v>
      </c>
      <c r="U63" s="180">
        <f>COUNTIF(C63:O63,"&gt;=200")</f>
        <v>0</v>
      </c>
      <c r="V63" s="180">
        <f>COUNTIF(C63:O63,"&gt;=100")</f>
        <v>0</v>
      </c>
    </row>
    <row r="64" spans="1:22" s="20" customFormat="1" ht="15.75">
      <c r="A64" s="82" t="s">
        <v>131</v>
      </c>
      <c r="B64" s="324" t="s">
        <v>370</v>
      </c>
      <c r="C64" s="23" t="s">
        <v>42</v>
      </c>
      <c r="D64" s="23" t="s">
        <v>42</v>
      </c>
      <c r="E64" s="23" t="s">
        <v>42</v>
      </c>
      <c r="F64" s="23" t="s">
        <v>42</v>
      </c>
      <c r="G64" s="23" t="s">
        <v>42</v>
      </c>
      <c r="H64" s="23" t="s">
        <v>42</v>
      </c>
      <c r="I64" s="23" t="s">
        <v>42</v>
      </c>
      <c r="J64" s="23" t="s">
        <v>42</v>
      </c>
      <c r="K64" s="370" t="s">
        <v>42</v>
      </c>
      <c r="L64" s="249">
        <v>20</v>
      </c>
      <c r="M64" s="23">
        <v>5</v>
      </c>
      <c r="N64" s="23" t="s">
        <v>42</v>
      </c>
      <c r="O64" s="23" t="s">
        <v>417</v>
      </c>
      <c r="P64" s="23"/>
      <c r="Q64" s="14">
        <f>SUM(C64:P64)</f>
        <v>25</v>
      </c>
      <c r="R64" s="16">
        <f>COUNTIF(C64:P64,"&gt;0")</f>
        <v>2</v>
      </c>
      <c r="S64" s="239">
        <f>Q64/R64</f>
        <v>12.5</v>
      </c>
      <c r="T64" s="180">
        <f>COUNTIF(C64:O64,"&gt;=300")</f>
        <v>0</v>
      </c>
      <c r="U64" s="180">
        <f>COUNTIF(C64:O64,"&gt;=200")</f>
        <v>0</v>
      </c>
      <c r="V64" s="180">
        <f>COUNTIF(C64:O64,"&gt;=100")</f>
        <v>0</v>
      </c>
    </row>
    <row r="65" spans="1:22" s="20" customFormat="1" ht="15.75">
      <c r="A65" s="82" t="s">
        <v>132</v>
      </c>
      <c r="B65" s="226" t="s">
        <v>59</v>
      </c>
      <c r="C65" s="149" t="s">
        <v>42</v>
      </c>
      <c r="D65" s="149" t="s">
        <v>42</v>
      </c>
      <c r="E65" s="163">
        <v>11</v>
      </c>
      <c r="F65" s="149">
        <v>8</v>
      </c>
      <c r="G65" s="149" t="s">
        <v>42</v>
      </c>
      <c r="H65" s="149" t="s">
        <v>42</v>
      </c>
      <c r="I65" s="149" t="s">
        <v>42</v>
      </c>
      <c r="J65" s="149" t="s">
        <v>42</v>
      </c>
      <c r="K65" s="282" t="s">
        <v>42</v>
      </c>
      <c r="L65" s="149" t="s">
        <v>42</v>
      </c>
      <c r="M65" s="149" t="s">
        <v>42</v>
      </c>
      <c r="N65" s="149">
        <v>6</v>
      </c>
      <c r="O65" s="149" t="s">
        <v>417</v>
      </c>
      <c r="P65" s="149"/>
      <c r="Q65" s="14">
        <f>SUM(C65:P65)</f>
        <v>25</v>
      </c>
      <c r="R65" s="16">
        <f>COUNTIF(C65:P65,"&gt;0")</f>
        <v>3</v>
      </c>
      <c r="S65" s="239">
        <f>Q65/R65</f>
        <v>8.333333333333334</v>
      </c>
      <c r="T65" s="180">
        <f>COUNTIF(C65:O65,"&gt;=300")</f>
        <v>0</v>
      </c>
      <c r="U65" s="180">
        <f>COUNTIF(C65:O65,"&gt;=200")</f>
        <v>0</v>
      </c>
      <c r="V65" s="180">
        <f>COUNTIF(C65:O65,"&gt;=100")</f>
        <v>0</v>
      </c>
    </row>
    <row r="66" spans="1:22" s="20" customFormat="1" ht="15.75">
      <c r="A66" s="82" t="s">
        <v>133</v>
      </c>
      <c r="B66" s="324" t="s">
        <v>430</v>
      </c>
      <c r="C66" s="23" t="s">
        <v>42</v>
      </c>
      <c r="D66" s="23" t="s">
        <v>42</v>
      </c>
      <c r="E66" s="23" t="s">
        <v>42</v>
      </c>
      <c r="F66" s="23" t="s">
        <v>42</v>
      </c>
      <c r="G66" s="23" t="s">
        <v>42</v>
      </c>
      <c r="H66" s="23" t="s">
        <v>42</v>
      </c>
      <c r="I66" s="23" t="s">
        <v>42</v>
      </c>
      <c r="J66" s="23" t="s">
        <v>42</v>
      </c>
      <c r="K66" s="23" t="s">
        <v>42</v>
      </c>
      <c r="L66" s="23" t="s">
        <v>42</v>
      </c>
      <c r="M66" s="249">
        <v>24</v>
      </c>
      <c r="N66" s="23" t="s">
        <v>42</v>
      </c>
      <c r="O66" s="23" t="s">
        <v>417</v>
      </c>
      <c r="P66" s="23"/>
      <c r="Q66" s="14">
        <f>SUM(C66:P66)</f>
        <v>24</v>
      </c>
      <c r="R66" s="16">
        <f>COUNTIF(C66:P66,"&gt;0")</f>
        <v>1</v>
      </c>
      <c r="S66" s="239">
        <f>Q66/R66</f>
        <v>24</v>
      </c>
      <c r="T66" s="180">
        <f>COUNTIF(C66:O66,"&gt;=300")</f>
        <v>0</v>
      </c>
      <c r="U66" s="180">
        <f>COUNTIF(C66:O66,"&gt;=200")</f>
        <v>0</v>
      </c>
      <c r="V66" s="180">
        <f>COUNTIF(C66:O66,"&gt;=100")</f>
        <v>0</v>
      </c>
    </row>
    <row r="67" spans="1:22" s="20" customFormat="1" ht="15.75">
      <c r="A67" s="82" t="s">
        <v>134</v>
      </c>
      <c r="B67" s="324" t="s">
        <v>474</v>
      </c>
      <c r="C67" s="23" t="s">
        <v>42</v>
      </c>
      <c r="D67" s="23" t="s">
        <v>42</v>
      </c>
      <c r="E67" s="23" t="s">
        <v>42</v>
      </c>
      <c r="F67" s="23" t="s">
        <v>42</v>
      </c>
      <c r="G67" s="23" t="s">
        <v>42</v>
      </c>
      <c r="H67" s="23" t="s">
        <v>42</v>
      </c>
      <c r="I67" s="23" t="s">
        <v>42</v>
      </c>
      <c r="J67" s="23" t="s">
        <v>42</v>
      </c>
      <c r="K67" s="67" t="s">
        <v>42</v>
      </c>
      <c r="L67" s="23" t="s">
        <v>42</v>
      </c>
      <c r="M67" s="23" t="s">
        <v>42</v>
      </c>
      <c r="N67" s="23" t="s">
        <v>42</v>
      </c>
      <c r="O67" s="433">
        <v>24</v>
      </c>
      <c r="P67" s="433"/>
      <c r="Q67" s="14">
        <f>SUM(C67:P67)</f>
        <v>24</v>
      </c>
      <c r="R67" s="16">
        <f>COUNTIF(C67:P67,"&gt;0")</f>
        <v>1</v>
      </c>
      <c r="S67" s="239">
        <f>Q67/R67</f>
        <v>24</v>
      </c>
      <c r="T67" s="180">
        <f>COUNTIF(C67:O67,"&gt;=300")</f>
        <v>0</v>
      </c>
      <c r="U67" s="180">
        <f>COUNTIF(C67:O67,"&gt;=200")</f>
        <v>0</v>
      </c>
      <c r="V67" s="180">
        <f>COUNTIF(C67:O67,"&gt;=100")</f>
        <v>0</v>
      </c>
    </row>
    <row r="68" spans="1:22" s="20" customFormat="1" ht="15.75">
      <c r="A68" s="82" t="s">
        <v>135</v>
      </c>
      <c r="B68" s="226" t="s">
        <v>124</v>
      </c>
      <c r="C68" s="163">
        <v>23</v>
      </c>
      <c r="D68" s="149" t="s">
        <v>42</v>
      </c>
      <c r="E68" s="149" t="s">
        <v>42</v>
      </c>
      <c r="F68" s="149" t="s">
        <v>42</v>
      </c>
      <c r="G68" s="149" t="s">
        <v>42</v>
      </c>
      <c r="H68" s="149" t="s">
        <v>42</v>
      </c>
      <c r="I68" s="149" t="s">
        <v>42</v>
      </c>
      <c r="J68" s="149" t="s">
        <v>42</v>
      </c>
      <c r="K68" s="282" t="s">
        <v>42</v>
      </c>
      <c r="L68" s="149" t="s">
        <v>42</v>
      </c>
      <c r="M68" s="149" t="s">
        <v>42</v>
      </c>
      <c r="N68" s="9" t="s">
        <v>42</v>
      </c>
      <c r="O68" s="9" t="s">
        <v>417</v>
      </c>
      <c r="P68" s="9"/>
      <c r="Q68" s="14">
        <f>SUM(C68:P68)</f>
        <v>23</v>
      </c>
      <c r="R68" s="16">
        <f>COUNTIF(C68:P68,"&gt;0")</f>
        <v>1</v>
      </c>
      <c r="S68" s="239">
        <f>Q68/R68</f>
        <v>23</v>
      </c>
      <c r="T68" s="180">
        <f>COUNTIF(C68:O68,"&gt;=300")</f>
        <v>0</v>
      </c>
      <c r="U68" s="180">
        <f>COUNTIF(C68:O68,"&gt;=200")</f>
        <v>0</v>
      </c>
      <c r="V68" s="180">
        <f>COUNTIF(C68:O68,"&gt;=100")</f>
        <v>0</v>
      </c>
    </row>
    <row r="69" spans="1:22" s="20" customFormat="1" ht="15.75">
      <c r="A69" s="82" t="s">
        <v>136</v>
      </c>
      <c r="B69" s="8" t="s">
        <v>177</v>
      </c>
      <c r="C69" s="9" t="s">
        <v>42</v>
      </c>
      <c r="D69" s="9" t="s">
        <v>42</v>
      </c>
      <c r="E69" s="9" t="s">
        <v>42</v>
      </c>
      <c r="F69" s="9" t="s">
        <v>42</v>
      </c>
      <c r="G69" s="9" t="s">
        <v>42</v>
      </c>
      <c r="H69" s="235">
        <v>22</v>
      </c>
      <c r="I69" s="9" t="s">
        <v>42</v>
      </c>
      <c r="J69" s="9" t="s">
        <v>42</v>
      </c>
      <c r="K69" s="43" t="s">
        <v>42</v>
      </c>
      <c r="L69" s="9" t="s">
        <v>42</v>
      </c>
      <c r="M69" s="9" t="s">
        <v>42</v>
      </c>
      <c r="N69" s="9" t="s">
        <v>42</v>
      </c>
      <c r="O69" s="9" t="s">
        <v>417</v>
      </c>
      <c r="P69" s="9"/>
      <c r="Q69" s="14">
        <f>SUM(C69:P69)</f>
        <v>22</v>
      </c>
      <c r="R69" s="16">
        <f>COUNTIF(C69:P69,"&gt;0")</f>
        <v>1</v>
      </c>
      <c r="S69" s="239">
        <f>Q69/R69</f>
        <v>22</v>
      </c>
      <c r="T69" s="180">
        <f>COUNTIF(C69:O69,"&gt;=300")</f>
        <v>0</v>
      </c>
      <c r="U69" s="180">
        <f>COUNTIF(C69:O69,"&gt;=200")</f>
        <v>0</v>
      </c>
      <c r="V69" s="180">
        <f>COUNTIF(C69:O69,"&gt;=100")</f>
        <v>0</v>
      </c>
    </row>
    <row r="70" spans="1:22" s="20" customFormat="1" ht="15.75">
      <c r="A70" s="82" t="s">
        <v>144</v>
      </c>
      <c r="B70" s="8" t="s">
        <v>196</v>
      </c>
      <c r="C70" s="9" t="s">
        <v>42</v>
      </c>
      <c r="D70" s="9" t="s">
        <v>42</v>
      </c>
      <c r="E70" s="9" t="s">
        <v>42</v>
      </c>
      <c r="F70" s="9" t="s">
        <v>42</v>
      </c>
      <c r="G70" s="9" t="s">
        <v>42</v>
      </c>
      <c r="H70" s="9" t="s">
        <v>42</v>
      </c>
      <c r="I70" s="9" t="s">
        <v>42</v>
      </c>
      <c r="J70" s="235">
        <v>21</v>
      </c>
      <c r="K70" s="43" t="s">
        <v>42</v>
      </c>
      <c r="L70" s="9" t="s">
        <v>42</v>
      </c>
      <c r="M70" s="9" t="s">
        <v>42</v>
      </c>
      <c r="N70" s="149" t="s">
        <v>42</v>
      </c>
      <c r="O70" s="149" t="s">
        <v>417</v>
      </c>
      <c r="P70" s="149"/>
      <c r="Q70" s="14">
        <f>SUM(C70:P70)</f>
        <v>21</v>
      </c>
      <c r="R70" s="16">
        <f>COUNTIF(C70:P70,"&gt;0")</f>
        <v>1</v>
      </c>
      <c r="S70" s="239">
        <f>Q70/R70</f>
        <v>21</v>
      </c>
      <c r="T70" s="180">
        <f>COUNTIF(C70:O70,"&gt;=300")</f>
        <v>0</v>
      </c>
      <c r="U70" s="180">
        <f>COUNTIF(C70:O70,"&gt;=200")</f>
        <v>0</v>
      </c>
      <c r="V70" s="180">
        <f>COUNTIF(C70:O70,"&gt;=100")</f>
        <v>0</v>
      </c>
    </row>
    <row r="71" spans="1:22" s="20" customFormat="1" ht="16.5" thickBot="1">
      <c r="A71" s="82" t="s">
        <v>164</v>
      </c>
      <c r="B71" s="8" t="s">
        <v>457</v>
      </c>
      <c r="C71" s="9" t="s">
        <v>42</v>
      </c>
      <c r="D71" s="9" t="s">
        <v>42</v>
      </c>
      <c r="E71" s="9" t="s">
        <v>42</v>
      </c>
      <c r="F71" s="9" t="s">
        <v>42</v>
      </c>
      <c r="G71" s="9" t="s">
        <v>42</v>
      </c>
      <c r="H71" s="9" t="s">
        <v>42</v>
      </c>
      <c r="I71" s="9" t="s">
        <v>42</v>
      </c>
      <c r="J71" s="9" t="s">
        <v>42</v>
      </c>
      <c r="K71" s="49" t="s">
        <v>42</v>
      </c>
      <c r="L71" s="9" t="s">
        <v>42</v>
      </c>
      <c r="M71" s="9" t="s">
        <v>42</v>
      </c>
      <c r="N71" s="149">
        <v>21</v>
      </c>
      <c r="O71" s="149" t="s">
        <v>417</v>
      </c>
      <c r="P71" s="149"/>
      <c r="Q71" s="14">
        <f>SUM(C71:P71)</f>
        <v>21</v>
      </c>
      <c r="R71" s="16">
        <f>COUNTIF(C71:P71,"&gt;0")</f>
        <v>1</v>
      </c>
      <c r="S71" s="239">
        <f>Q71/R71</f>
        <v>21</v>
      </c>
      <c r="T71" s="180">
        <f>COUNTIF(C71:O71,"&gt;=300")</f>
        <v>0</v>
      </c>
      <c r="U71" s="180">
        <f>COUNTIF(C71:O71,"&gt;=200")</f>
        <v>0</v>
      </c>
      <c r="V71" s="180">
        <f>COUNTIF(C71:O71,"&gt;=100")</f>
        <v>0</v>
      </c>
    </row>
    <row r="72" spans="1:22" s="20" customFormat="1" ht="16.5" thickBot="1">
      <c r="A72" s="82" t="s">
        <v>165</v>
      </c>
      <c r="B72" s="226" t="s">
        <v>55</v>
      </c>
      <c r="C72" s="149" t="s">
        <v>42</v>
      </c>
      <c r="D72" s="149" t="s">
        <v>42</v>
      </c>
      <c r="E72" s="149" t="s">
        <v>42</v>
      </c>
      <c r="F72" s="163">
        <v>20</v>
      </c>
      <c r="G72" s="149" t="s">
        <v>42</v>
      </c>
      <c r="H72" s="149" t="s">
        <v>42</v>
      </c>
      <c r="I72" s="149" t="s">
        <v>42</v>
      </c>
      <c r="J72" s="282" t="s">
        <v>42</v>
      </c>
      <c r="K72" s="347" t="s">
        <v>42</v>
      </c>
      <c r="L72" s="149" t="s">
        <v>42</v>
      </c>
      <c r="M72" s="149" t="s">
        <v>42</v>
      </c>
      <c r="N72" s="9" t="s">
        <v>42</v>
      </c>
      <c r="O72" s="9" t="s">
        <v>417</v>
      </c>
      <c r="P72" s="9"/>
      <c r="Q72" s="14">
        <f>SUM(C72:P72)</f>
        <v>20</v>
      </c>
      <c r="R72" s="16">
        <f>COUNTIF(C72:P72,"&gt;0")</f>
        <v>1</v>
      </c>
      <c r="S72" s="239">
        <f>Q72/R72</f>
        <v>20</v>
      </c>
      <c r="T72" s="180">
        <f>COUNTIF(C72:O72,"&gt;=300")</f>
        <v>0</v>
      </c>
      <c r="U72" s="180">
        <f>COUNTIF(C72:O72,"&gt;=200")</f>
        <v>0</v>
      </c>
      <c r="V72" s="180">
        <f>COUNTIF(C72:O72,"&gt;=100")</f>
        <v>0</v>
      </c>
    </row>
    <row r="73" spans="1:22" s="20" customFormat="1" ht="15.75">
      <c r="A73" s="82" t="s">
        <v>166</v>
      </c>
      <c r="B73" s="8" t="s">
        <v>503</v>
      </c>
      <c r="C73" s="9" t="s">
        <v>42</v>
      </c>
      <c r="D73" s="9" t="s">
        <v>42</v>
      </c>
      <c r="E73" s="9" t="s">
        <v>42</v>
      </c>
      <c r="F73" s="9" t="s">
        <v>42</v>
      </c>
      <c r="G73" s="9" t="s">
        <v>42</v>
      </c>
      <c r="H73" s="9" t="s">
        <v>42</v>
      </c>
      <c r="I73" s="9" t="s">
        <v>42</v>
      </c>
      <c r="J73" s="9" t="s">
        <v>42</v>
      </c>
      <c r="K73" s="306" t="s">
        <v>42</v>
      </c>
      <c r="L73" s="9" t="s">
        <v>42</v>
      </c>
      <c r="M73" s="9" t="s">
        <v>42</v>
      </c>
      <c r="N73" s="9" t="s">
        <v>42</v>
      </c>
      <c r="O73" s="9" t="s">
        <v>42</v>
      </c>
      <c r="P73" s="432">
        <v>20</v>
      </c>
      <c r="Q73" s="14">
        <f>SUM(C73:P73)</f>
        <v>20</v>
      </c>
      <c r="R73" s="16">
        <f>COUNTIF(C73:P73,"&gt;0")</f>
        <v>1</v>
      </c>
      <c r="S73" s="239">
        <f>Q73/R73</f>
        <v>20</v>
      </c>
      <c r="T73" s="180">
        <f>COUNTIF(C73:O73,"&gt;=300")</f>
        <v>0</v>
      </c>
      <c r="U73" s="180">
        <f>COUNTIF(C73:O73,"&gt;=200")</f>
        <v>0</v>
      </c>
      <c r="V73" s="180">
        <f>COUNTIF(C73:O73,"&gt;=100")</f>
        <v>0</v>
      </c>
    </row>
    <row r="74" spans="1:22" s="20" customFormat="1" ht="15.75">
      <c r="A74" s="82" t="s">
        <v>167</v>
      </c>
      <c r="B74" s="8" t="s">
        <v>500</v>
      </c>
      <c r="C74" s="9" t="s">
        <v>42</v>
      </c>
      <c r="D74" s="9" t="s">
        <v>42</v>
      </c>
      <c r="E74" s="9" t="s">
        <v>42</v>
      </c>
      <c r="F74" s="9" t="s">
        <v>42</v>
      </c>
      <c r="G74" s="9" t="s">
        <v>42</v>
      </c>
      <c r="H74" s="9" t="s">
        <v>42</v>
      </c>
      <c r="I74" s="9" t="s">
        <v>42</v>
      </c>
      <c r="J74" s="9" t="s">
        <v>42</v>
      </c>
      <c r="K74" s="43" t="s">
        <v>42</v>
      </c>
      <c r="L74" s="9" t="s">
        <v>42</v>
      </c>
      <c r="M74" s="9" t="s">
        <v>42</v>
      </c>
      <c r="N74" s="9" t="s">
        <v>42</v>
      </c>
      <c r="O74" s="23">
        <v>3</v>
      </c>
      <c r="P74" s="432">
        <v>16</v>
      </c>
      <c r="Q74" s="14">
        <f>SUM(C74:P74)</f>
        <v>19</v>
      </c>
      <c r="R74" s="16">
        <f>COUNTIF(C74:P74,"&gt;0")</f>
        <v>2</v>
      </c>
      <c r="S74" s="239">
        <f>Q74/R74</f>
        <v>9.5</v>
      </c>
      <c r="T74" s="180">
        <f>COUNTIF(C74:O74,"&gt;=300")</f>
        <v>0</v>
      </c>
      <c r="U74" s="180">
        <f>COUNTIF(C74:O74,"&gt;=200")</f>
        <v>0</v>
      </c>
      <c r="V74" s="180">
        <f>COUNTIF(C74:O74,"&gt;=100")</f>
        <v>0</v>
      </c>
    </row>
    <row r="75" spans="1:22" s="20" customFormat="1" ht="15.75">
      <c r="A75" s="82" t="s">
        <v>168</v>
      </c>
      <c r="B75" s="226" t="s">
        <v>56</v>
      </c>
      <c r="C75" s="149" t="s">
        <v>42</v>
      </c>
      <c r="D75" s="149" t="s">
        <v>42</v>
      </c>
      <c r="E75" s="149" t="s">
        <v>42</v>
      </c>
      <c r="F75" s="163">
        <v>18</v>
      </c>
      <c r="G75" s="149" t="s">
        <v>42</v>
      </c>
      <c r="H75" s="149" t="s">
        <v>42</v>
      </c>
      <c r="I75" s="149" t="s">
        <v>42</v>
      </c>
      <c r="J75" s="149" t="s">
        <v>42</v>
      </c>
      <c r="K75" s="282" t="s">
        <v>42</v>
      </c>
      <c r="L75" s="149" t="s">
        <v>42</v>
      </c>
      <c r="M75" s="149" t="s">
        <v>42</v>
      </c>
      <c r="N75" s="149" t="s">
        <v>42</v>
      </c>
      <c r="O75" s="149" t="s">
        <v>417</v>
      </c>
      <c r="P75" s="149"/>
      <c r="Q75" s="14">
        <f>SUM(C75:P75)</f>
        <v>18</v>
      </c>
      <c r="R75" s="16">
        <f>COUNTIF(C75:P75,"&gt;0")</f>
        <v>1</v>
      </c>
      <c r="S75" s="239">
        <f>Q75/R75</f>
        <v>18</v>
      </c>
      <c r="T75" s="180">
        <f>COUNTIF(C75:O75,"&gt;=300")</f>
        <v>0</v>
      </c>
      <c r="U75" s="180">
        <f>COUNTIF(C75:O75,"&gt;=200")</f>
        <v>0</v>
      </c>
      <c r="V75" s="180">
        <f>COUNTIF(C75:O75,"&gt;=100")</f>
        <v>0</v>
      </c>
    </row>
    <row r="76" spans="1:22" s="20" customFormat="1" ht="15.75">
      <c r="A76" s="82" t="s">
        <v>169</v>
      </c>
      <c r="B76" s="8" t="s">
        <v>155</v>
      </c>
      <c r="C76" s="9" t="s">
        <v>42</v>
      </c>
      <c r="D76" s="9" t="s">
        <v>42</v>
      </c>
      <c r="E76" s="9" t="s">
        <v>42</v>
      </c>
      <c r="F76" s="9" t="s">
        <v>42</v>
      </c>
      <c r="G76" s="9" t="s">
        <v>42</v>
      </c>
      <c r="H76" s="9" t="s">
        <v>42</v>
      </c>
      <c r="I76" s="9">
        <v>18</v>
      </c>
      <c r="J76" s="9" t="s">
        <v>42</v>
      </c>
      <c r="K76" s="43" t="s">
        <v>42</v>
      </c>
      <c r="L76" s="9" t="s">
        <v>42</v>
      </c>
      <c r="M76" s="9" t="s">
        <v>42</v>
      </c>
      <c r="N76" s="149" t="s">
        <v>42</v>
      </c>
      <c r="O76" s="149" t="s">
        <v>417</v>
      </c>
      <c r="P76" s="149"/>
      <c r="Q76" s="14">
        <f>SUM(C76:P76)</f>
        <v>18</v>
      </c>
      <c r="R76" s="16">
        <f>COUNTIF(C76:P76,"&gt;0")</f>
        <v>1</v>
      </c>
      <c r="S76" s="239">
        <f>Q76/R76</f>
        <v>18</v>
      </c>
      <c r="T76" s="180">
        <f>COUNTIF(C76:O76,"&gt;=300")</f>
        <v>0</v>
      </c>
      <c r="U76" s="180">
        <f>COUNTIF(C76:O76,"&gt;=200")</f>
        <v>0</v>
      </c>
      <c r="V76" s="180">
        <f>COUNTIF(C76:O76,"&gt;=100")</f>
        <v>0</v>
      </c>
    </row>
    <row r="77" spans="1:22" s="20" customFormat="1" ht="15.75">
      <c r="A77" s="82" t="s">
        <v>170</v>
      </c>
      <c r="B77" s="8" t="s">
        <v>198</v>
      </c>
      <c r="C77" s="9" t="s">
        <v>42</v>
      </c>
      <c r="D77" s="9" t="s">
        <v>42</v>
      </c>
      <c r="E77" s="9" t="s">
        <v>42</v>
      </c>
      <c r="F77" s="9" t="s">
        <v>42</v>
      </c>
      <c r="G77" s="9" t="s">
        <v>42</v>
      </c>
      <c r="H77" s="9" t="s">
        <v>42</v>
      </c>
      <c r="I77" s="9" t="s">
        <v>42</v>
      </c>
      <c r="J77" s="9">
        <v>17</v>
      </c>
      <c r="K77" s="43" t="s">
        <v>42</v>
      </c>
      <c r="L77" s="9" t="s">
        <v>42</v>
      </c>
      <c r="M77" s="9" t="s">
        <v>42</v>
      </c>
      <c r="N77" s="149" t="s">
        <v>42</v>
      </c>
      <c r="O77" s="149" t="s">
        <v>417</v>
      </c>
      <c r="P77" s="149"/>
      <c r="Q77" s="14">
        <f>SUM(C77:P77)</f>
        <v>17</v>
      </c>
      <c r="R77" s="16">
        <f>COUNTIF(C77:P77,"&gt;0")</f>
        <v>1</v>
      </c>
      <c r="S77" s="239">
        <f>Q77/R77</f>
        <v>17</v>
      </c>
      <c r="T77" s="180">
        <f>COUNTIF(C77:O77,"&gt;=300")</f>
        <v>0</v>
      </c>
      <c r="U77" s="180">
        <f>COUNTIF(C77:O77,"&gt;=200")</f>
        <v>0</v>
      </c>
      <c r="V77" s="180">
        <f>COUNTIF(C77:O77,"&gt;=100")</f>
        <v>0</v>
      </c>
    </row>
    <row r="78" spans="1:22" s="20" customFormat="1" ht="15.75">
      <c r="A78" s="82" t="s">
        <v>171</v>
      </c>
      <c r="B78" s="8" t="s">
        <v>199</v>
      </c>
      <c r="C78" s="9" t="s">
        <v>42</v>
      </c>
      <c r="D78" s="9" t="s">
        <v>42</v>
      </c>
      <c r="E78" s="9" t="s">
        <v>42</v>
      </c>
      <c r="F78" s="9" t="s">
        <v>42</v>
      </c>
      <c r="G78" s="9" t="s">
        <v>42</v>
      </c>
      <c r="H78" s="9" t="s">
        <v>42</v>
      </c>
      <c r="I78" s="9" t="s">
        <v>42</v>
      </c>
      <c r="J78" s="9">
        <v>16</v>
      </c>
      <c r="K78" s="43" t="s">
        <v>42</v>
      </c>
      <c r="L78" s="9" t="s">
        <v>42</v>
      </c>
      <c r="M78" s="9" t="s">
        <v>42</v>
      </c>
      <c r="N78" s="149" t="s">
        <v>42</v>
      </c>
      <c r="O78" s="149" t="s">
        <v>417</v>
      </c>
      <c r="P78" s="149"/>
      <c r="Q78" s="14">
        <f>SUM(C78:P78)</f>
        <v>16</v>
      </c>
      <c r="R78" s="16">
        <f>COUNTIF(C78:P78,"&gt;0")</f>
        <v>1</v>
      </c>
      <c r="S78" s="239">
        <f>Q78/R78</f>
        <v>16</v>
      </c>
      <c r="T78" s="180">
        <f>COUNTIF(C78:O78,"&gt;=300")</f>
        <v>0</v>
      </c>
      <c r="U78" s="180">
        <f>COUNTIF(C78:O78,"&gt;=200")</f>
        <v>0</v>
      </c>
      <c r="V78" s="180">
        <f>COUNTIF(C78:O78,"&gt;=100")</f>
        <v>0</v>
      </c>
    </row>
    <row r="79" spans="1:22" s="20" customFormat="1" ht="15.75">
      <c r="A79" s="82" t="s">
        <v>172</v>
      </c>
      <c r="B79" s="226" t="s">
        <v>125</v>
      </c>
      <c r="C79" s="149">
        <v>16</v>
      </c>
      <c r="D79" s="149" t="s">
        <v>42</v>
      </c>
      <c r="E79" s="149" t="s">
        <v>42</v>
      </c>
      <c r="F79" s="149" t="s">
        <v>42</v>
      </c>
      <c r="G79" s="149" t="s">
        <v>42</v>
      </c>
      <c r="H79" s="149" t="s">
        <v>42</v>
      </c>
      <c r="I79" s="149" t="s">
        <v>42</v>
      </c>
      <c r="J79" s="149" t="s">
        <v>42</v>
      </c>
      <c r="K79" s="282" t="s">
        <v>42</v>
      </c>
      <c r="L79" s="149" t="s">
        <v>42</v>
      </c>
      <c r="M79" s="149" t="s">
        <v>42</v>
      </c>
      <c r="N79" s="149" t="s">
        <v>42</v>
      </c>
      <c r="O79" s="149" t="s">
        <v>417</v>
      </c>
      <c r="P79" s="149"/>
      <c r="Q79" s="14">
        <f>SUM(C79:P79)</f>
        <v>16</v>
      </c>
      <c r="R79" s="16">
        <f>COUNTIF(C79:P79,"&gt;0")</f>
        <v>1</v>
      </c>
      <c r="S79" s="239">
        <f>Q79/R79</f>
        <v>16</v>
      </c>
      <c r="T79" s="180">
        <f>COUNTIF(C79:O79,"&gt;=300")</f>
        <v>0</v>
      </c>
      <c r="U79" s="180">
        <f>COUNTIF(C79:O79,"&gt;=200")</f>
        <v>0</v>
      </c>
      <c r="V79" s="180">
        <f>COUNTIF(C79:O79,"&gt;=100")</f>
        <v>0</v>
      </c>
    </row>
    <row r="80" spans="1:22" s="20" customFormat="1" ht="15.75">
      <c r="A80" s="82" t="s">
        <v>173</v>
      </c>
      <c r="B80" s="8" t="s">
        <v>498</v>
      </c>
      <c r="C80" s="9" t="s">
        <v>42</v>
      </c>
      <c r="D80" s="9" t="s">
        <v>42</v>
      </c>
      <c r="E80" s="9" t="s">
        <v>42</v>
      </c>
      <c r="F80" s="9" t="s">
        <v>42</v>
      </c>
      <c r="G80" s="9" t="s">
        <v>42</v>
      </c>
      <c r="H80" s="9" t="s">
        <v>42</v>
      </c>
      <c r="I80" s="9" t="s">
        <v>42</v>
      </c>
      <c r="J80" s="9" t="s">
        <v>42</v>
      </c>
      <c r="K80" s="43" t="s">
        <v>42</v>
      </c>
      <c r="L80" s="9" t="s">
        <v>42</v>
      </c>
      <c r="M80" s="9" t="s">
        <v>42</v>
      </c>
      <c r="N80" s="9" t="s">
        <v>42</v>
      </c>
      <c r="O80" s="432">
        <v>16</v>
      </c>
      <c r="P80" s="432"/>
      <c r="Q80" s="14">
        <f>SUM(C80:P80)</f>
        <v>16</v>
      </c>
      <c r="R80" s="16">
        <f>COUNTIF(C80:P80,"&gt;0")</f>
        <v>1</v>
      </c>
      <c r="S80" s="239">
        <f>Q80/R80</f>
        <v>16</v>
      </c>
      <c r="T80" s="180">
        <f>COUNTIF(C80:O80,"&gt;=300")</f>
        <v>0</v>
      </c>
      <c r="U80" s="180">
        <f>COUNTIF(C80:O80,"&gt;=200")</f>
        <v>0</v>
      </c>
      <c r="V80" s="180">
        <f>COUNTIF(C80:O80,"&gt;=100")</f>
        <v>0</v>
      </c>
    </row>
    <row r="81" spans="1:22" s="20" customFormat="1" ht="15.75">
      <c r="A81" s="82" t="s">
        <v>174</v>
      </c>
      <c r="B81" s="8" t="s">
        <v>159</v>
      </c>
      <c r="C81" s="9" t="s">
        <v>42</v>
      </c>
      <c r="D81" s="9" t="s">
        <v>42</v>
      </c>
      <c r="E81" s="9" t="s">
        <v>42</v>
      </c>
      <c r="F81" s="9" t="s">
        <v>42</v>
      </c>
      <c r="G81" s="9" t="s">
        <v>42</v>
      </c>
      <c r="H81" s="9" t="s">
        <v>42</v>
      </c>
      <c r="I81" s="9">
        <v>15</v>
      </c>
      <c r="J81" s="9" t="s">
        <v>42</v>
      </c>
      <c r="K81" s="43" t="s">
        <v>42</v>
      </c>
      <c r="L81" s="9" t="s">
        <v>42</v>
      </c>
      <c r="M81" s="9" t="s">
        <v>42</v>
      </c>
      <c r="N81" s="149" t="s">
        <v>42</v>
      </c>
      <c r="O81" s="149" t="s">
        <v>417</v>
      </c>
      <c r="P81" s="149"/>
      <c r="Q81" s="14">
        <f>SUM(C81:P81)</f>
        <v>15</v>
      </c>
      <c r="R81" s="16">
        <f>COUNTIF(C81:P81,"&gt;0")</f>
        <v>1</v>
      </c>
      <c r="S81" s="239">
        <f>Q81/R81</f>
        <v>15</v>
      </c>
      <c r="T81" s="180">
        <f>COUNTIF(C81:O81,"&gt;=300")</f>
        <v>0</v>
      </c>
      <c r="U81" s="180">
        <f>COUNTIF(C81:O81,"&gt;=200")</f>
        <v>0</v>
      </c>
      <c r="V81" s="180">
        <f>COUNTIF(C81:O81,"&gt;=100")</f>
        <v>0</v>
      </c>
    </row>
    <row r="82" spans="1:22" s="20" customFormat="1" ht="15.75">
      <c r="A82" s="82" t="s">
        <v>175</v>
      </c>
      <c r="B82" s="8" t="s">
        <v>420</v>
      </c>
      <c r="C82" s="9" t="s">
        <v>42</v>
      </c>
      <c r="D82" s="9" t="s">
        <v>42</v>
      </c>
      <c r="E82" s="9" t="s">
        <v>42</v>
      </c>
      <c r="F82" s="9" t="s">
        <v>42</v>
      </c>
      <c r="G82" s="9" t="s">
        <v>42</v>
      </c>
      <c r="H82" s="9" t="s">
        <v>42</v>
      </c>
      <c r="I82" s="9" t="s">
        <v>42</v>
      </c>
      <c r="J82" s="9" t="s">
        <v>42</v>
      </c>
      <c r="K82" s="366" t="s">
        <v>42</v>
      </c>
      <c r="L82" s="9" t="s">
        <v>42</v>
      </c>
      <c r="M82" s="235">
        <v>15</v>
      </c>
      <c r="N82" s="149" t="s">
        <v>42</v>
      </c>
      <c r="O82" s="149" t="s">
        <v>417</v>
      </c>
      <c r="P82" s="149"/>
      <c r="Q82" s="14">
        <f>SUM(C82:P82)</f>
        <v>15</v>
      </c>
      <c r="R82" s="16">
        <f>COUNTIF(C82:P82,"&gt;0")</f>
        <v>1</v>
      </c>
      <c r="S82" s="239">
        <f>Q82/R82</f>
        <v>15</v>
      </c>
      <c r="T82" s="180">
        <f>COUNTIF(C82:O82,"&gt;=300")</f>
        <v>0</v>
      </c>
      <c r="U82" s="180">
        <f>COUNTIF(C82:O82,"&gt;=200")</f>
        <v>0</v>
      </c>
      <c r="V82" s="180">
        <f>COUNTIF(C82:O82,"&gt;=100")</f>
        <v>0</v>
      </c>
    </row>
    <row r="83" spans="1:22" s="20" customFormat="1" ht="15.75">
      <c r="A83" s="82" t="s">
        <v>183</v>
      </c>
      <c r="B83" s="8" t="s">
        <v>499</v>
      </c>
      <c r="C83" s="9" t="s">
        <v>42</v>
      </c>
      <c r="D83" s="9" t="s">
        <v>42</v>
      </c>
      <c r="E83" s="9" t="s">
        <v>42</v>
      </c>
      <c r="F83" s="9" t="s">
        <v>42</v>
      </c>
      <c r="G83" s="9" t="s">
        <v>42</v>
      </c>
      <c r="H83" s="9" t="s">
        <v>42</v>
      </c>
      <c r="I83" s="9" t="s">
        <v>42</v>
      </c>
      <c r="J83" s="9" t="s">
        <v>42</v>
      </c>
      <c r="K83" s="43" t="s">
        <v>42</v>
      </c>
      <c r="L83" s="9" t="s">
        <v>42</v>
      </c>
      <c r="M83" s="9" t="s">
        <v>42</v>
      </c>
      <c r="N83" s="9" t="s">
        <v>42</v>
      </c>
      <c r="O83" s="23">
        <v>3</v>
      </c>
      <c r="P83" s="432">
        <v>12</v>
      </c>
      <c r="Q83" s="14">
        <f>SUM(C83:P83)</f>
        <v>15</v>
      </c>
      <c r="R83" s="16">
        <f>COUNTIF(C83:P83,"&gt;0")</f>
        <v>2</v>
      </c>
      <c r="S83" s="239">
        <f>Q83/R83</f>
        <v>7.5</v>
      </c>
      <c r="T83" s="180">
        <f>COUNTIF(C83:O83,"&gt;=300")</f>
        <v>0</v>
      </c>
      <c r="U83" s="180">
        <f>COUNTIF(C83:O83,"&gt;=200")</f>
        <v>0</v>
      </c>
      <c r="V83" s="180">
        <f>COUNTIF(C83:O83,"&gt;=100")</f>
        <v>0</v>
      </c>
    </row>
    <row r="84" spans="1:22" s="20" customFormat="1" ht="15.75">
      <c r="A84" s="82" t="s">
        <v>184</v>
      </c>
      <c r="B84" s="263" t="s">
        <v>375</v>
      </c>
      <c r="C84" s="9" t="s">
        <v>42</v>
      </c>
      <c r="D84" s="9" t="s">
        <v>42</v>
      </c>
      <c r="E84" s="9" t="s">
        <v>42</v>
      </c>
      <c r="F84" s="9" t="s">
        <v>42</v>
      </c>
      <c r="G84" s="9" t="s">
        <v>42</v>
      </c>
      <c r="H84" s="9" t="s">
        <v>42</v>
      </c>
      <c r="I84" s="9" t="s">
        <v>42</v>
      </c>
      <c r="J84" s="9" t="s">
        <v>42</v>
      </c>
      <c r="K84" s="366" t="s">
        <v>42</v>
      </c>
      <c r="L84" s="235">
        <v>2</v>
      </c>
      <c r="M84" s="235">
        <v>6</v>
      </c>
      <c r="N84" s="149">
        <v>5</v>
      </c>
      <c r="O84" s="149" t="s">
        <v>417</v>
      </c>
      <c r="P84" s="149"/>
      <c r="Q84" s="14">
        <f>SUM(C84:P84)</f>
        <v>13</v>
      </c>
      <c r="R84" s="16">
        <f>COUNTIF(C84:P84,"&gt;0")</f>
        <v>3</v>
      </c>
      <c r="S84" s="239">
        <f>Q84/R84</f>
        <v>4.333333333333333</v>
      </c>
      <c r="T84" s="180">
        <f>COUNTIF(C84:O84,"&gt;=300")</f>
        <v>0</v>
      </c>
      <c r="U84" s="180">
        <f>COUNTIF(C84:O84,"&gt;=200")</f>
        <v>0</v>
      </c>
      <c r="V84" s="180">
        <f>COUNTIF(C84:O84,"&gt;=100")</f>
        <v>0</v>
      </c>
    </row>
    <row r="85" spans="1:22" s="20" customFormat="1" ht="15.75">
      <c r="A85" s="82" t="s">
        <v>185</v>
      </c>
      <c r="B85" s="8" t="s">
        <v>471</v>
      </c>
      <c r="C85" s="9" t="s">
        <v>42</v>
      </c>
      <c r="D85" s="9" t="s">
        <v>42</v>
      </c>
      <c r="E85" s="9" t="s">
        <v>42</v>
      </c>
      <c r="F85" s="9" t="s">
        <v>42</v>
      </c>
      <c r="G85" s="9" t="s">
        <v>42</v>
      </c>
      <c r="H85" s="9" t="s">
        <v>42</v>
      </c>
      <c r="I85" s="9" t="s">
        <v>42</v>
      </c>
      <c r="J85" s="9" t="s">
        <v>42</v>
      </c>
      <c r="K85" s="43" t="s">
        <v>42</v>
      </c>
      <c r="L85" s="9" t="s">
        <v>42</v>
      </c>
      <c r="M85" s="9" t="s">
        <v>42</v>
      </c>
      <c r="N85" s="9" t="s">
        <v>42</v>
      </c>
      <c r="O85" s="435">
        <v>13</v>
      </c>
      <c r="P85" s="435"/>
      <c r="Q85" s="14">
        <f>SUM(C85:P85)</f>
        <v>13</v>
      </c>
      <c r="R85" s="16">
        <f>COUNTIF(C85:P85,"&gt;0")</f>
        <v>1</v>
      </c>
      <c r="S85" s="239">
        <f>Q85/R85</f>
        <v>13</v>
      </c>
      <c r="T85" s="180">
        <f>COUNTIF(C85:O85,"&gt;=300")</f>
        <v>0</v>
      </c>
      <c r="U85" s="180">
        <f>COUNTIF(C85:O85,"&gt;=200")</f>
        <v>0</v>
      </c>
      <c r="V85" s="180">
        <f>COUNTIF(C85:O85,"&gt;=100")</f>
        <v>0</v>
      </c>
    </row>
    <row r="86" spans="1:22" s="20" customFormat="1" ht="16.5" thickBot="1">
      <c r="A86" s="82" t="s">
        <v>186</v>
      </c>
      <c r="B86" s="226" t="s">
        <v>127</v>
      </c>
      <c r="C86" s="149">
        <v>12</v>
      </c>
      <c r="D86" s="149" t="s">
        <v>42</v>
      </c>
      <c r="E86" s="149" t="s">
        <v>42</v>
      </c>
      <c r="F86" s="149" t="s">
        <v>42</v>
      </c>
      <c r="G86" s="149" t="s">
        <v>42</v>
      </c>
      <c r="H86" s="149" t="s">
        <v>42</v>
      </c>
      <c r="I86" s="149" t="s">
        <v>42</v>
      </c>
      <c r="J86" s="149" t="s">
        <v>42</v>
      </c>
      <c r="K86" s="418" t="s">
        <v>42</v>
      </c>
      <c r="L86" s="149" t="s">
        <v>42</v>
      </c>
      <c r="M86" s="149" t="s">
        <v>42</v>
      </c>
      <c r="N86" s="149" t="s">
        <v>42</v>
      </c>
      <c r="O86" s="149" t="s">
        <v>417</v>
      </c>
      <c r="P86" s="149"/>
      <c r="Q86" s="14">
        <f>SUM(C86:P86)</f>
        <v>12</v>
      </c>
      <c r="R86" s="16">
        <f>COUNTIF(C86:P86,"&gt;0")</f>
        <v>1</v>
      </c>
      <c r="S86" s="239">
        <f>Q86/R86</f>
        <v>12</v>
      </c>
      <c r="T86" s="180">
        <f>COUNTIF(C86:O86,"&gt;=300")</f>
        <v>0</v>
      </c>
      <c r="U86" s="180">
        <f>COUNTIF(C86:O86,"&gt;=200")</f>
        <v>0</v>
      </c>
      <c r="V86" s="180">
        <f>COUNTIF(C86:O86,"&gt;=100")</f>
        <v>0</v>
      </c>
    </row>
    <row r="87" spans="1:22" s="20" customFormat="1" ht="16.5" thickBot="1">
      <c r="A87" s="82" t="s">
        <v>187</v>
      </c>
      <c r="B87" s="8" t="s">
        <v>200</v>
      </c>
      <c r="C87" s="9" t="s">
        <v>42</v>
      </c>
      <c r="D87" s="9" t="s">
        <v>42</v>
      </c>
      <c r="E87" s="9" t="s">
        <v>42</v>
      </c>
      <c r="F87" s="9" t="s">
        <v>42</v>
      </c>
      <c r="G87" s="9" t="s">
        <v>42</v>
      </c>
      <c r="H87" s="9" t="s">
        <v>42</v>
      </c>
      <c r="I87" s="9" t="s">
        <v>42</v>
      </c>
      <c r="J87" s="43">
        <v>12</v>
      </c>
      <c r="K87" s="365" t="s">
        <v>42</v>
      </c>
      <c r="L87" s="9" t="s">
        <v>42</v>
      </c>
      <c r="M87" s="9" t="s">
        <v>42</v>
      </c>
      <c r="N87" s="149" t="s">
        <v>42</v>
      </c>
      <c r="O87" s="149" t="s">
        <v>417</v>
      </c>
      <c r="P87" s="149"/>
      <c r="Q87" s="14">
        <f>SUM(C87:P87)</f>
        <v>12</v>
      </c>
      <c r="R87" s="16">
        <f>COUNTIF(C87:P87,"&gt;0")</f>
        <v>1</v>
      </c>
      <c r="S87" s="239">
        <f>Q87/R87</f>
        <v>12</v>
      </c>
      <c r="T87" s="180">
        <f>COUNTIF(C87:O87,"&gt;=300")</f>
        <v>0</v>
      </c>
      <c r="U87" s="180">
        <f>COUNTIF(C87:O87,"&gt;=200")</f>
        <v>0</v>
      </c>
      <c r="V87" s="180">
        <f>COUNTIF(C87:O87,"&gt;=100")</f>
        <v>0</v>
      </c>
    </row>
    <row r="88" spans="1:22" s="20" customFormat="1" ht="15.75">
      <c r="A88" s="82" t="s">
        <v>188</v>
      </c>
      <c r="B88" s="226" t="s">
        <v>57</v>
      </c>
      <c r="C88" s="149" t="s">
        <v>42</v>
      </c>
      <c r="D88" s="149" t="s">
        <v>42</v>
      </c>
      <c r="E88" s="149" t="s">
        <v>42</v>
      </c>
      <c r="F88" s="149">
        <v>11</v>
      </c>
      <c r="G88" s="149" t="s">
        <v>42</v>
      </c>
      <c r="H88" s="149" t="s">
        <v>42</v>
      </c>
      <c r="I88" s="149" t="s">
        <v>42</v>
      </c>
      <c r="J88" s="149" t="s">
        <v>42</v>
      </c>
      <c r="K88" s="282" t="s">
        <v>42</v>
      </c>
      <c r="L88" s="149" t="s">
        <v>42</v>
      </c>
      <c r="M88" s="149" t="s">
        <v>42</v>
      </c>
      <c r="N88" s="149" t="s">
        <v>42</v>
      </c>
      <c r="O88" s="149" t="s">
        <v>417</v>
      </c>
      <c r="P88" s="149"/>
      <c r="Q88" s="14">
        <f>SUM(C88:P88)</f>
        <v>11</v>
      </c>
      <c r="R88" s="16">
        <f>COUNTIF(C88:P88,"&gt;0")</f>
        <v>1</v>
      </c>
      <c r="S88" s="239">
        <f>Q88/R88</f>
        <v>11</v>
      </c>
      <c r="T88" s="180">
        <f>COUNTIF(C88:O88,"&gt;=300")</f>
        <v>0</v>
      </c>
      <c r="U88" s="180">
        <f>COUNTIF(C88:O88,"&gt;=200")</f>
        <v>0</v>
      </c>
      <c r="V88" s="180">
        <f>COUNTIF(C88:O88,"&gt;=100")</f>
        <v>0</v>
      </c>
    </row>
    <row r="89" spans="1:22" s="20" customFormat="1" ht="15.75">
      <c r="A89" s="82" t="s">
        <v>189</v>
      </c>
      <c r="B89" s="8" t="s">
        <v>512</v>
      </c>
      <c r="C89" s="9" t="s">
        <v>42</v>
      </c>
      <c r="D89" s="9" t="s">
        <v>42</v>
      </c>
      <c r="E89" s="9" t="s">
        <v>42</v>
      </c>
      <c r="F89" s="9" t="s">
        <v>42</v>
      </c>
      <c r="G89" s="9" t="s">
        <v>42</v>
      </c>
      <c r="H89" s="9" t="s">
        <v>42</v>
      </c>
      <c r="I89" s="9" t="s">
        <v>42</v>
      </c>
      <c r="J89" s="9" t="s">
        <v>42</v>
      </c>
      <c r="K89" s="43" t="s">
        <v>42</v>
      </c>
      <c r="L89" s="9" t="s">
        <v>42</v>
      </c>
      <c r="M89" s="9" t="s">
        <v>42</v>
      </c>
      <c r="N89" s="9" t="s">
        <v>42</v>
      </c>
      <c r="O89" s="9" t="s">
        <v>42</v>
      </c>
      <c r="P89" s="432">
        <v>11</v>
      </c>
      <c r="Q89" s="14">
        <f>SUM(C89:P89)</f>
        <v>11</v>
      </c>
      <c r="R89" s="16">
        <f>COUNTIF(C89:P89,"&gt;0")</f>
        <v>1</v>
      </c>
      <c r="S89" s="239">
        <f>Q89/R89</f>
        <v>11</v>
      </c>
      <c r="T89" s="180">
        <f>COUNTIF(C89:O89,"&gt;=300")</f>
        <v>0</v>
      </c>
      <c r="U89" s="180">
        <f>COUNTIF(C89:O89,"&gt;=200")</f>
        <v>0</v>
      </c>
      <c r="V89" s="180">
        <f>COUNTIF(C89:O89,"&gt;=100")</f>
        <v>0</v>
      </c>
    </row>
    <row r="90" spans="1:22" s="20" customFormat="1" ht="15.75">
      <c r="A90" s="82" t="s">
        <v>190</v>
      </c>
      <c r="B90" s="8" t="s">
        <v>35</v>
      </c>
      <c r="C90" s="9" t="s">
        <v>42</v>
      </c>
      <c r="D90" s="9" t="s">
        <v>42</v>
      </c>
      <c r="E90" s="9" t="s">
        <v>42</v>
      </c>
      <c r="F90" s="9" t="s">
        <v>42</v>
      </c>
      <c r="G90" s="9">
        <v>10</v>
      </c>
      <c r="H90" s="9" t="s">
        <v>42</v>
      </c>
      <c r="I90" s="9" t="s">
        <v>42</v>
      </c>
      <c r="J90" s="9" t="s">
        <v>42</v>
      </c>
      <c r="K90" s="43" t="s">
        <v>42</v>
      </c>
      <c r="L90" s="9" t="s">
        <v>42</v>
      </c>
      <c r="M90" s="9" t="s">
        <v>42</v>
      </c>
      <c r="N90" s="149" t="s">
        <v>42</v>
      </c>
      <c r="O90" s="149" t="s">
        <v>417</v>
      </c>
      <c r="P90" s="149"/>
      <c r="Q90" s="14">
        <f>SUM(C90:P90)</f>
        <v>10</v>
      </c>
      <c r="R90" s="16">
        <f>COUNTIF(C90:P90,"&gt;0")</f>
        <v>1</v>
      </c>
      <c r="S90" s="239">
        <f>Q90/R90</f>
        <v>10</v>
      </c>
      <c r="T90" s="180">
        <f>COUNTIF(C90:O90,"&gt;=300")</f>
        <v>0</v>
      </c>
      <c r="U90" s="180">
        <f>COUNTIF(C90:O90,"&gt;=200")</f>
        <v>0</v>
      </c>
      <c r="V90" s="180">
        <f>COUNTIF(C90:O90,"&gt;=100")</f>
        <v>0</v>
      </c>
    </row>
    <row r="91" spans="1:22" s="20" customFormat="1" ht="15.75">
      <c r="A91" s="82" t="s">
        <v>208</v>
      </c>
      <c r="B91" s="226" t="s">
        <v>102</v>
      </c>
      <c r="C91" s="149" t="s">
        <v>42</v>
      </c>
      <c r="D91" s="149">
        <v>10</v>
      </c>
      <c r="E91" s="149" t="s">
        <v>42</v>
      </c>
      <c r="F91" s="149" t="s">
        <v>42</v>
      </c>
      <c r="G91" s="149" t="s">
        <v>42</v>
      </c>
      <c r="H91" s="149" t="s">
        <v>42</v>
      </c>
      <c r="I91" s="149" t="s">
        <v>42</v>
      </c>
      <c r="J91" s="149" t="s">
        <v>42</v>
      </c>
      <c r="K91" s="282" t="s">
        <v>42</v>
      </c>
      <c r="L91" s="149" t="s">
        <v>42</v>
      </c>
      <c r="M91" s="149" t="s">
        <v>42</v>
      </c>
      <c r="N91" s="149" t="s">
        <v>42</v>
      </c>
      <c r="O91" s="149" t="s">
        <v>417</v>
      </c>
      <c r="P91" s="149"/>
      <c r="Q91" s="14">
        <f>SUM(C91:P91)</f>
        <v>10</v>
      </c>
      <c r="R91" s="16">
        <f>COUNTIF(C91:P91,"&gt;0")</f>
        <v>1</v>
      </c>
      <c r="S91" s="239">
        <f>Q91/R91</f>
        <v>10</v>
      </c>
      <c r="T91" s="180">
        <f>COUNTIF(C91:O91,"&gt;=300")</f>
        <v>0</v>
      </c>
      <c r="U91" s="180">
        <f>COUNTIF(C91:O91,"&gt;=200")</f>
        <v>0</v>
      </c>
      <c r="V91" s="180">
        <f>COUNTIF(C91:O91,"&gt;=100")</f>
        <v>0</v>
      </c>
    </row>
    <row r="92" spans="1:22" s="20" customFormat="1" ht="15.75">
      <c r="A92" s="82" t="s">
        <v>209</v>
      </c>
      <c r="B92" s="226" t="s">
        <v>103</v>
      </c>
      <c r="C92" s="149" t="s">
        <v>42</v>
      </c>
      <c r="D92" s="149">
        <v>10</v>
      </c>
      <c r="E92" s="149" t="s">
        <v>42</v>
      </c>
      <c r="F92" s="149" t="s">
        <v>42</v>
      </c>
      <c r="G92" s="149" t="s">
        <v>42</v>
      </c>
      <c r="H92" s="149" t="s">
        <v>42</v>
      </c>
      <c r="I92" s="149" t="s">
        <v>42</v>
      </c>
      <c r="J92" s="149" t="s">
        <v>42</v>
      </c>
      <c r="K92" s="282" t="s">
        <v>42</v>
      </c>
      <c r="L92" s="149" t="s">
        <v>42</v>
      </c>
      <c r="M92" s="149" t="s">
        <v>42</v>
      </c>
      <c r="N92" s="149" t="s">
        <v>42</v>
      </c>
      <c r="O92" s="149" t="s">
        <v>417</v>
      </c>
      <c r="P92" s="149"/>
      <c r="Q92" s="14">
        <f>SUM(C92:P92)</f>
        <v>10</v>
      </c>
      <c r="R92" s="16">
        <f>COUNTIF(C92:P92,"&gt;0")</f>
        <v>1</v>
      </c>
      <c r="S92" s="239">
        <f>Q92/R92</f>
        <v>10</v>
      </c>
      <c r="T92" s="180">
        <f>COUNTIF(C92:O92,"&gt;=300")</f>
        <v>0</v>
      </c>
      <c r="U92" s="180">
        <f>COUNTIF(C92:O92,"&gt;=200")</f>
        <v>0</v>
      </c>
      <c r="V92" s="180">
        <f>COUNTIF(C92:O92,"&gt;=100")</f>
        <v>0</v>
      </c>
    </row>
    <row r="93" spans="1:22" s="20" customFormat="1" ht="15.75">
      <c r="A93" s="82" t="s">
        <v>210</v>
      </c>
      <c r="B93" s="8" t="s">
        <v>437</v>
      </c>
      <c r="C93" s="9" t="s">
        <v>42</v>
      </c>
      <c r="D93" s="9" t="s">
        <v>42</v>
      </c>
      <c r="E93" s="9" t="s">
        <v>42</v>
      </c>
      <c r="F93" s="9" t="s">
        <v>42</v>
      </c>
      <c r="G93" s="9" t="s">
        <v>42</v>
      </c>
      <c r="H93" s="9" t="s">
        <v>42</v>
      </c>
      <c r="I93" s="9" t="s">
        <v>42</v>
      </c>
      <c r="J93" s="9" t="s">
        <v>42</v>
      </c>
      <c r="K93" s="366" t="s">
        <v>42</v>
      </c>
      <c r="L93" s="9" t="s">
        <v>42</v>
      </c>
      <c r="M93" s="9">
        <v>10</v>
      </c>
      <c r="N93" s="149" t="s">
        <v>42</v>
      </c>
      <c r="O93" s="149" t="s">
        <v>417</v>
      </c>
      <c r="P93" s="149"/>
      <c r="Q93" s="14">
        <f>SUM(C93:P93)</f>
        <v>10</v>
      </c>
      <c r="R93" s="16">
        <f>COUNTIF(C93:P93,"&gt;0")</f>
        <v>1</v>
      </c>
      <c r="S93" s="239">
        <f>Q93/R93</f>
        <v>10</v>
      </c>
      <c r="T93" s="180">
        <f>COUNTIF(C93:O93,"&gt;=300")</f>
        <v>0</v>
      </c>
      <c r="U93" s="180">
        <f>COUNTIF(C93:O93,"&gt;=200")</f>
        <v>0</v>
      </c>
      <c r="V93" s="180">
        <f>COUNTIF(C93:O93,"&gt;=100")</f>
        <v>0</v>
      </c>
    </row>
    <row r="94" spans="1:22" s="20" customFormat="1" ht="15.75">
      <c r="A94" s="82" t="s">
        <v>211</v>
      </c>
      <c r="B94" s="8" t="s">
        <v>460</v>
      </c>
      <c r="C94" s="9" t="s">
        <v>42</v>
      </c>
      <c r="D94" s="9" t="s">
        <v>42</v>
      </c>
      <c r="E94" s="9" t="s">
        <v>42</v>
      </c>
      <c r="F94" s="9" t="s">
        <v>42</v>
      </c>
      <c r="G94" s="9" t="s">
        <v>42</v>
      </c>
      <c r="H94" s="9" t="s">
        <v>42</v>
      </c>
      <c r="I94" s="9" t="s">
        <v>42</v>
      </c>
      <c r="J94" s="9" t="s">
        <v>42</v>
      </c>
      <c r="K94" s="43" t="s">
        <v>42</v>
      </c>
      <c r="L94" s="9" t="s">
        <v>42</v>
      </c>
      <c r="M94" s="9" t="s">
        <v>42</v>
      </c>
      <c r="N94" s="149">
        <v>10</v>
      </c>
      <c r="O94" s="149" t="s">
        <v>417</v>
      </c>
      <c r="P94" s="149"/>
      <c r="Q94" s="14">
        <f>SUM(C94:P94)</f>
        <v>10</v>
      </c>
      <c r="R94" s="16">
        <f>COUNTIF(C94:P94,"&gt;0")</f>
        <v>1</v>
      </c>
      <c r="S94" s="239">
        <f>Q94/R94</f>
        <v>10</v>
      </c>
      <c r="T94" s="180">
        <f>COUNTIF(C94:O94,"&gt;=300")</f>
        <v>0</v>
      </c>
      <c r="U94" s="180">
        <f>COUNTIF(C94:O94,"&gt;=200")</f>
        <v>0</v>
      </c>
      <c r="V94" s="180">
        <f>COUNTIF(C94:O94,"&gt;=100")</f>
        <v>0</v>
      </c>
    </row>
    <row r="95" spans="1:22" s="20" customFormat="1" ht="15.75">
      <c r="A95" s="82" t="s">
        <v>212</v>
      </c>
      <c r="B95" s="263" t="s">
        <v>60</v>
      </c>
      <c r="C95" s="149" t="s">
        <v>42</v>
      </c>
      <c r="D95" s="149" t="s">
        <v>42</v>
      </c>
      <c r="E95" s="149" t="s">
        <v>42</v>
      </c>
      <c r="F95" s="149">
        <v>9</v>
      </c>
      <c r="G95" s="149" t="s">
        <v>42</v>
      </c>
      <c r="H95" s="149" t="s">
        <v>42</v>
      </c>
      <c r="I95" s="149" t="s">
        <v>42</v>
      </c>
      <c r="J95" s="149" t="s">
        <v>42</v>
      </c>
      <c r="K95" s="282" t="s">
        <v>42</v>
      </c>
      <c r="L95" s="149" t="s">
        <v>42</v>
      </c>
      <c r="M95" s="149" t="s">
        <v>42</v>
      </c>
      <c r="N95" s="149" t="s">
        <v>42</v>
      </c>
      <c r="O95" s="149" t="s">
        <v>417</v>
      </c>
      <c r="P95" s="149"/>
      <c r="Q95" s="14">
        <f>SUM(C95:P95)</f>
        <v>9</v>
      </c>
      <c r="R95" s="16">
        <f>COUNTIF(C95:P95,"&gt;0")</f>
        <v>1</v>
      </c>
      <c r="S95" s="239">
        <f>Q95/R95</f>
        <v>9</v>
      </c>
      <c r="T95" s="180">
        <f>COUNTIF(C95:O95,"&gt;=300")</f>
        <v>0</v>
      </c>
      <c r="U95" s="180">
        <f>COUNTIF(C95:O95,"&gt;=200")</f>
        <v>0</v>
      </c>
      <c r="V95" s="180">
        <f>COUNTIF(C95:O95,"&gt;=100")</f>
        <v>0</v>
      </c>
    </row>
    <row r="96" spans="1:22" s="20" customFormat="1" ht="15.75">
      <c r="A96" s="82" t="s">
        <v>213</v>
      </c>
      <c r="B96" s="226" t="s">
        <v>359</v>
      </c>
      <c r="C96" s="149" t="s">
        <v>42</v>
      </c>
      <c r="D96" s="149" t="s">
        <v>42</v>
      </c>
      <c r="E96" s="149" t="s">
        <v>42</v>
      </c>
      <c r="F96" s="149" t="s">
        <v>42</v>
      </c>
      <c r="G96" s="149" t="s">
        <v>42</v>
      </c>
      <c r="H96" s="149" t="s">
        <v>42</v>
      </c>
      <c r="I96" s="149" t="s">
        <v>42</v>
      </c>
      <c r="J96" s="149" t="s">
        <v>42</v>
      </c>
      <c r="K96" s="282" t="s">
        <v>42</v>
      </c>
      <c r="L96" s="235">
        <v>9</v>
      </c>
      <c r="M96" s="235" t="s">
        <v>42</v>
      </c>
      <c r="N96" s="149" t="s">
        <v>42</v>
      </c>
      <c r="O96" s="149" t="s">
        <v>417</v>
      </c>
      <c r="P96" s="149"/>
      <c r="Q96" s="14">
        <f>SUM(C96:P96)</f>
        <v>9</v>
      </c>
      <c r="R96" s="16">
        <f>COUNTIF(C96:P96,"&gt;0")</f>
        <v>1</v>
      </c>
      <c r="S96" s="239">
        <f>Q96/R96</f>
        <v>9</v>
      </c>
      <c r="T96" s="180">
        <f>COUNTIF(C96:O96,"&gt;=300")</f>
        <v>0</v>
      </c>
      <c r="U96" s="180">
        <f>COUNTIF(C96:O96,"&gt;=200")</f>
        <v>0</v>
      </c>
      <c r="V96" s="180">
        <f>COUNTIF(C96:O96,"&gt;=100")</f>
        <v>0</v>
      </c>
    </row>
    <row r="97" spans="1:22" s="20" customFormat="1" ht="15.75">
      <c r="A97" s="82" t="s">
        <v>214</v>
      </c>
      <c r="B97" s="226" t="s">
        <v>63</v>
      </c>
      <c r="C97" s="149">
        <v>8</v>
      </c>
      <c r="D97" s="149">
        <v>0</v>
      </c>
      <c r="E97" s="149" t="s">
        <v>42</v>
      </c>
      <c r="F97" s="149">
        <v>0</v>
      </c>
      <c r="G97" s="149" t="s">
        <v>42</v>
      </c>
      <c r="H97" s="149" t="s">
        <v>42</v>
      </c>
      <c r="I97" s="149" t="s">
        <v>42</v>
      </c>
      <c r="J97" s="149" t="s">
        <v>42</v>
      </c>
      <c r="K97" s="282" t="s">
        <v>42</v>
      </c>
      <c r="L97" s="149" t="s">
        <v>42</v>
      </c>
      <c r="M97" s="149" t="s">
        <v>42</v>
      </c>
      <c r="N97" s="149" t="s">
        <v>42</v>
      </c>
      <c r="O97" s="149" t="s">
        <v>417</v>
      </c>
      <c r="P97" s="149"/>
      <c r="Q97" s="14">
        <f>SUM(C97:P97)</f>
        <v>8</v>
      </c>
      <c r="R97" s="16">
        <f>COUNTIF(C97:P97,"&gt;0")</f>
        <v>1</v>
      </c>
      <c r="S97" s="239">
        <f>Q97/R97</f>
        <v>8</v>
      </c>
      <c r="T97" s="180">
        <f>COUNTIF(C97:O97,"&gt;=300")</f>
        <v>0</v>
      </c>
      <c r="U97" s="180">
        <f>COUNTIF(C97:O97,"&gt;=200")</f>
        <v>0</v>
      </c>
      <c r="V97" s="180">
        <f>COUNTIF(C97:O97,"&gt;=100")</f>
        <v>0</v>
      </c>
    </row>
    <row r="98" spans="1:22" s="20" customFormat="1" ht="15.75">
      <c r="A98" s="82" t="s">
        <v>215</v>
      </c>
      <c r="B98" s="226" t="s">
        <v>93</v>
      </c>
      <c r="C98" s="149" t="s">
        <v>42</v>
      </c>
      <c r="D98" s="149" t="s">
        <v>42</v>
      </c>
      <c r="E98" s="149">
        <v>8</v>
      </c>
      <c r="F98" s="149" t="s">
        <v>42</v>
      </c>
      <c r="G98" s="149" t="s">
        <v>42</v>
      </c>
      <c r="H98" s="149" t="s">
        <v>42</v>
      </c>
      <c r="I98" s="149" t="s">
        <v>42</v>
      </c>
      <c r="J98" s="149" t="s">
        <v>42</v>
      </c>
      <c r="K98" s="282" t="s">
        <v>42</v>
      </c>
      <c r="L98" s="149" t="s">
        <v>42</v>
      </c>
      <c r="M98" s="149" t="s">
        <v>42</v>
      </c>
      <c r="N98" s="149" t="s">
        <v>42</v>
      </c>
      <c r="O98" s="149" t="s">
        <v>417</v>
      </c>
      <c r="P98" s="149"/>
      <c r="Q98" s="14">
        <f>SUM(C98:P98)</f>
        <v>8</v>
      </c>
      <c r="R98" s="16">
        <f>COUNTIF(C98:P98,"&gt;0")</f>
        <v>1</v>
      </c>
      <c r="S98" s="239">
        <f>Q98/R98</f>
        <v>8</v>
      </c>
      <c r="T98" s="180">
        <f>COUNTIF(C98:O98,"&gt;=300")</f>
        <v>0</v>
      </c>
      <c r="U98" s="180">
        <f>COUNTIF(C98:O98,"&gt;=200")</f>
        <v>0</v>
      </c>
      <c r="V98" s="180">
        <f>COUNTIF(C98:O98,"&gt;=100")</f>
        <v>0</v>
      </c>
    </row>
    <row r="99" spans="1:22" s="20" customFormat="1" ht="16.5" thickBot="1">
      <c r="A99" s="82" t="s">
        <v>216</v>
      </c>
      <c r="B99" s="226" t="s">
        <v>323</v>
      </c>
      <c r="C99" s="149" t="s">
        <v>42</v>
      </c>
      <c r="D99" s="149" t="s">
        <v>42</v>
      </c>
      <c r="E99" s="149" t="s">
        <v>42</v>
      </c>
      <c r="F99" s="149" t="s">
        <v>42</v>
      </c>
      <c r="G99" s="149" t="s">
        <v>42</v>
      </c>
      <c r="H99" s="149" t="s">
        <v>42</v>
      </c>
      <c r="I99" s="149" t="s">
        <v>42</v>
      </c>
      <c r="J99" s="149" t="s">
        <v>42</v>
      </c>
      <c r="K99" s="418">
        <v>8</v>
      </c>
      <c r="L99" s="149" t="s">
        <v>42</v>
      </c>
      <c r="M99" s="149" t="s">
        <v>42</v>
      </c>
      <c r="N99" s="149" t="s">
        <v>42</v>
      </c>
      <c r="O99" s="149" t="s">
        <v>417</v>
      </c>
      <c r="P99" s="149"/>
      <c r="Q99" s="14">
        <f>SUM(C99:P99)</f>
        <v>8</v>
      </c>
      <c r="R99" s="16">
        <f>COUNTIF(C99:P99,"&gt;0")</f>
        <v>1</v>
      </c>
      <c r="S99" s="239">
        <f>Q99/R99</f>
        <v>8</v>
      </c>
      <c r="T99" s="180">
        <f>COUNTIF(C99:O99,"&gt;=300")</f>
        <v>0</v>
      </c>
      <c r="U99" s="180">
        <f>COUNTIF(C99:O99,"&gt;=200")</f>
        <v>0</v>
      </c>
      <c r="V99" s="180">
        <f>COUNTIF(C99:O99,"&gt;=100")</f>
        <v>0</v>
      </c>
    </row>
    <row r="100" spans="1:22" s="20" customFormat="1" ht="16.5" thickBot="1">
      <c r="A100" s="82" t="s">
        <v>217</v>
      </c>
      <c r="B100" s="324" t="s">
        <v>128</v>
      </c>
      <c r="C100" s="23">
        <v>7</v>
      </c>
      <c r="D100" s="23" t="s">
        <v>42</v>
      </c>
      <c r="E100" s="23" t="s">
        <v>42</v>
      </c>
      <c r="F100" s="23" t="s">
        <v>42</v>
      </c>
      <c r="G100" s="23" t="s">
        <v>42</v>
      </c>
      <c r="H100" s="23" t="s">
        <v>42</v>
      </c>
      <c r="I100" s="23" t="s">
        <v>42</v>
      </c>
      <c r="J100" s="67" t="s">
        <v>42</v>
      </c>
      <c r="K100" s="461" t="s">
        <v>42</v>
      </c>
      <c r="L100" s="23" t="s">
        <v>42</v>
      </c>
      <c r="M100" s="23" t="s">
        <v>42</v>
      </c>
      <c r="N100" s="23" t="s">
        <v>42</v>
      </c>
      <c r="O100" s="23" t="s">
        <v>417</v>
      </c>
      <c r="P100" s="23"/>
      <c r="Q100" s="14">
        <f>SUM(C100:P100)</f>
        <v>7</v>
      </c>
      <c r="R100" s="16">
        <f>COUNTIF(C100:P100,"&gt;0")</f>
        <v>1</v>
      </c>
      <c r="S100" s="239">
        <f>Q100/R100</f>
        <v>7</v>
      </c>
      <c r="T100" s="180">
        <f>COUNTIF(C100:O100,"&gt;=300")</f>
        <v>0</v>
      </c>
      <c r="U100" s="180">
        <f>COUNTIF(C100:O100,"&gt;=200")</f>
        <v>0</v>
      </c>
      <c r="V100" s="180">
        <f>COUNTIF(C100:O100,"&gt;=100")</f>
        <v>0</v>
      </c>
    </row>
    <row r="101" spans="1:22" s="20" customFormat="1" ht="15.75">
      <c r="A101" s="82" t="s">
        <v>218</v>
      </c>
      <c r="B101" s="8" t="s">
        <v>201</v>
      </c>
      <c r="C101" s="9" t="s">
        <v>42</v>
      </c>
      <c r="D101" s="9" t="s">
        <v>42</v>
      </c>
      <c r="E101" s="9" t="s">
        <v>42</v>
      </c>
      <c r="F101" s="9" t="s">
        <v>42</v>
      </c>
      <c r="G101" s="9" t="s">
        <v>42</v>
      </c>
      <c r="H101" s="9" t="s">
        <v>42</v>
      </c>
      <c r="I101" s="9" t="s">
        <v>42</v>
      </c>
      <c r="J101" s="9">
        <v>7</v>
      </c>
      <c r="K101" s="306" t="s">
        <v>42</v>
      </c>
      <c r="L101" s="9" t="s">
        <v>42</v>
      </c>
      <c r="M101" s="9" t="s">
        <v>42</v>
      </c>
      <c r="N101" s="149" t="s">
        <v>42</v>
      </c>
      <c r="O101" s="149" t="s">
        <v>417</v>
      </c>
      <c r="P101" s="149"/>
      <c r="Q101" s="14">
        <f>SUM(C101:P101)</f>
        <v>7</v>
      </c>
      <c r="R101" s="16">
        <f>COUNTIF(C101:P101,"&gt;0")</f>
        <v>1</v>
      </c>
      <c r="S101" s="239">
        <f>Q101/R101</f>
        <v>7</v>
      </c>
      <c r="T101" s="180">
        <f>COUNTIF(C101:O101,"&gt;=300")</f>
        <v>0</v>
      </c>
      <c r="U101" s="180">
        <f>COUNTIF(C101:O101,"&gt;=200")</f>
        <v>0</v>
      </c>
      <c r="V101" s="180">
        <f>COUNTIF(C101:O101,"&gt;=100")</f>
        <v>0</v>
      </c>
    </row>
    <row r="102" spans="1:22" s="20" customFormat="1" ht="15.75">
      <c r="A102" s="82" t="s">
        <v>220</v>
      </c>
      <c r="B102" s="8" t="s">
        <v>502</v>
      </c>
      <c r="C102" s="9" t="s">
        <v>42</v>
      </c>
      <c r="D102" s="9" t="s">
        <v>42</v>
      </c>
      <c r="E102" s="9" t="s">
        <v>42</v>
      </c>
      <c r="F102" s="9" t="s">
        <v>42</v>
      </c>
      <c r="G102" s="9" t="s">
        <v>42</v>
      </c>
      <c r="H102" s="9" t="s">
        <v>42</v>
      </c>
      <c r="I102" s="9" t="s">
        <v>42</v>
      </c>
      <c r="J102" s="9" t="s">
        <v>42</v>
      </c>
      <c r="K102" s="43" t="s">
        <v>42</v>
      </c>
      <c r="L102" s="9" t="s">
        <v>42</v>
      </c>
      <c r="M102" s="9" t="s">
        <v>42</v>
      </c>
      <c r="N102" s="9" t="s">
        <v>42</v>
      </c>
      <c r="O102" s="9" t="s">
        <v>42</v>
      </c>
      <c r="P102" s="432">
        <v>7</v>
      </c>
      <c r="Q102" s="14">
        <f>SUM(C102:P102)</f>
        <v>7</v>
      </c>
      <c r="R102" s="16">
        <f>COUNTIF(C102:P102,"&gt;0")</f>
        <v>1</v>
      </c>
      <c r="S102" s="239">
        <f>Q102/R102</f>
        <v>7</v>
      </c>
      <c r="T102" s="180">
        <f>COUNTIF(C102:O102,"&gt;=300")</f>
        <v>0</v>
      </c>
      <c r="U102" s="180">
        <f>COUNTIF(C102:O102,"&gt;=200")</f>
        <v>0</v>
      </c>
      <c r="V102" s="180">
        <f>COUNTIF(C102:O102,"&gt;=100")</f>
        <v>0</v>
      </c>
    </row>
    <row r="103" spans="1:22" s="20" customFormat="1" ht="16.5" thickBot="1">
      <c r="A103" s="83" t="s">
        <v>221</v>
      </c>
      <c r="B103" s="80" t="s">
        <v>160</v>
      </c>
      <c r="C103" s="75" t="s">
        <v>42</v>
      </c>
      <c r="D103" s="75" t="s">
        <v>42</v>
      </c>
      <c r="E103" s="75" t="s">
        <v>42</v>
      </c>
      <c r="F103" s="75" t="s">
        <v>42</v>
      </c>
      <c r="G103" s="75" t="s">
        <v>42</v>
      </c>
      <c r="H103" s="75" t="s">
        <v>42</v>
      </c>
      <c r="I103" s="75">
        <v>6</v>
      </c>
      <c r="J103" s="75" t="s">
        <v>42</v>
      </c>
      <c r="K103" s="76" t="s">
        <v>42</v>
      </c>
      <c r="L103" s="75" t="s">
        <v>42</v>
      </c>
      <c r="M103" s="75" t="s">
        <v>42</v>
      </c>
      <c r="N103" s="352" t="s">
        <v>42</v>
      </c>
      <c r="O103" s="352" t="s">
        <v>417</v>
      </c>
      <c r="P103" s="149"/>
      <c r="Q103" s="14">
        <f>SUM(C103:P103)</f>
        <v>6</v>
      </c>
      <c r="R103" s="16">
        <f>COUNTIF(C103:P103,"&gt;0")</f>
        <v>1</v>
      </c>
      <c r="S103" s="408">
        <f>Q103/R103</f>
        <v>6</v>
      </c>
      <c r="T103" s="409">
        <f>COUNTIF(C103:O103,"&gt;=300")</f>
        <v>0</v>
      </c>
      <c r="U103" s="409">
        <f>COUNTIF(C103:O103,"&gt;=200")</f>
        <v>0</v>
      </c>
      <c r="V103" s="409">
        <f>COUNTIF(C103:O103,"&gt;=100")</f>
        <v>0</v>
      </c>
    </row>
    <row r="104" spans="1:22" s="20" customFormat="1" ht="16.5" thickTop="1">
      <c r="A104" s="160" t="s">
        <v>222</v>
      </c>
      <c r="B104" s="8" t="s">
        <v>487</v>
      </c>
      <c r="C104" s="165" t="s">
        <v>42</v>
      </c>
      <c r="D104" s="165" t="s">
        <v>42</v>
      </c>
      <c r="E104" s="165" t="s">
        <v>42</v>
      </c>
      <c r="F104" s="165" t="s">
        <v>42</v>
      </c>
      <c r="G104" s="165" t="s">
        <v>42</v>
      </c>
      <c r="H104" s="165" t="s">
        <v>42</v>
      </c>
      <c r="I104" s="165" t="s">
        <v>42</v>
      </c>
      <c r="J104" s="165" t="s">
        <v>42</v>
      </c>
      <c r="K104" s="308" t="s">
        <v>42</v>
      </c>
      <c r="L104" s="165" t="s">
        <v>42</v>
      </c>
      <c r="M104" s="165" t="s">
        <v>42</v>
      </c>
      <c r="N104" s="165" t="s">
        <v>42</v>
      </c>
      <c r="O104" s="484">
        <v>6</v>
      </c>
      <c r="P104" s="484"/>
      <c r="Q104" s="14">
        <f>SUM(C104:P104)</f>
        <v>6</v>
      </c>
      <c r="R104" s="16">
        <f>COUNTIF(C104:P104,"&gt;0")</f>
        <v>1</v>
      </c>
      <c r="S104" s="406">
        <f>Q104/R104</f>
        <v>6</v>
      </c>
      <c r="T104" s="407">
        <f>COUNTIF(C104:O104,"&gt;=300")</f>
        <v>0</v>
      </c>
      <c r="U104" s="407">
        <f>COUNTIF(C104:O104,"&gt;=200")</f>
        <v>0</v>
      </c>
      <c r="V104" s="407">
        <f>COUNTIF(C104:O104,"&gt;=100")</f>
        <v>0</v>
      </c>
    </row>
    <row r="105" spans="1:22" s="20" customFormat="1" ht="15.75">
      <c r="A105" s="81" t="s">
        <v>232</v>
      </c>
      <c r="B105" s="225" t="s">
        <v>62</v>
      </c>
      <c r="C105" s="46" t="s">
        <v>42</v>
      </c>
      <c r="D105" s="55" t="s">
        <v>42</v>
      </c>
      <c r="E105" s="55">
        <v>5</v>
      </c>
      <c r="F105" s="55">
        <v>0</v>
      </c>
      <c r="G105" s="55" t="s">
        <v>42</v>
      </c>
      <c r="H105" s="55" t="s">
        <v>42</v>
      </c>
      <c r="I105" s="55" t="s">
        <v>42</v>
      </c>
      <c r="J105" s="55" t="s">
        <v>42</v>
      </c>
      <c r="K105" s="363" t="s">
        <v>42</v>
      </c>
      <c r="L105" s="149" t="s">
        <v>42</v>
      </c>
      <c r="M105" s="149" t="s">
        <v>42</v>
      </c>
      <c r="N105" s="149" t="s">
        <v>42</v>
      </c>
      <c r="O105" s="149" t="s">
        <v>417</v>
      </c>
      <c r="P105" s="149"/>
      <c r="Q105" s="14">
        <f>SUM(C105:P105)</f>
        <v>5</v>
      </c>
      <c r="R105" s="16">
        <f>COUNTIF(C105:P105,"&gt;0")</f>
        <v>1</v>
      </c>
      <c r="S105" s="239">
        <f>Q105/R105</f>
        <v>5</v>
      </c>
      <c r="T105" s="180">
        <f>COUNTIF(C105:O105,"&gt;=300")</f>
        <v>0</v>
      </c>
      <c r="U105" s="180">
        <f>COUNTIF(C105:O105,"&gt;=200")</f>
        <v>0</v>
      </c>
      <c r="V105" s="180">
        <f>COUNTIF(C105:O105,"&gt;=100")</f>
        <v>0</v>
      </c>
    </row>
    <row r="106" spans="1:22" s="20" customFormat="1" ht="15.75">
      <c r="A106" s="81" t="s">
        <v>233</v>
      </c>
      <c r="B106" s="225" t="s">
        <v>110</v>
      </c>
      <c r="C106" s="46" t="s">
        <v>42</v>
      </c>
      <c r="D106" s="55">
        <v>5</v>
      </c>
      <c r="E106" s="55" t="s">
        <v>42</v>
      </c>
      <c r="F106" s="55" t="s">
        <v>42</v>
      </c>
      <c r="G106" s="55" t="s">
        <v>42</v>
      </c>
      <c r="H106" s="55" t="s">
        <v>42</v>
      </c>
      <c r="I106" s="55" t="s">
        <v>42</v>
      </c>
      <c r="J106" s="55" t="s">
        <v>42</v>
      </c>
      <c r="K106" s="363" t="s">
        <v>42</v>
      </c>
      <c r="L106" s="149" t="s">
        <v>42</v>
      </c>
      <c r="M106" s="149" t="s">
        <v>42</v>
      </c>
      <c r="N106" s="149" t="s">
        <v>42</v>
      </c>
      <c r="O106" s="149" t="s">
        <v>417</v>
      </c>
      <c r="P106" s="149"/>
      <c r="Q106" s="14">
        <f>SUM(C106:P106)</f>
        <v>5</v>
      </c>
      <c r="R106" s="16">
        <f>COUNTIF(C106:P106,"&gt;0")</f>
        <v>1</v>
      </c>
      <c r="S106" s="239">
        <f>Q106/R106</f>
        <v>5</v>
      </c>
      <c r="T106" s="180">
        <f>COUNTIF(C106:O106,"&gt;=300")</f>
        <v>0</v>
      </c>
      <c r="U106" s="180">
        <f>COUNTIF(C106:O106,"&gt;=200")</f>
        <v>0</v>
      </c>
      <c r="V106" s="180">
        <f>COUNTIF(C106:O106,"&gt;=100")</f>
        <v>0</v>
      </c>
    </row>
    <row r="107" spans="1:22" s="20" customFormat="1" ht="15.75">
      <c r="A107" s="81" t="s">
        <v>234</v>
      </c>
      <c r="B107" s="225" t="s">
        <v>105</v>
      </c>
      <c r="C107" s="46" t="s">
        <v>42</v>
      </c>
      <c r="D107" s="55">
        <v>5</v>
      </c>
      <c r="E107" s="55" t="s">
        <v>42</v>
      </c>
      <c r="F107" s="55" t="s">
        <v>42</v>
      </c>
      <c r="G107" s="55" t="s">
        <v>42</v>
      </c>
      <c r="H107" s="55" t="s">
        <v>42</v>
      </c>
      <c r="I107" s="55" t="s">
        <v>42</v>
      </c>
      <c r="J107" s="55" t="s">
        <v>42</v>
      </c>
      <c r="K107" s="282" t="s">
        <v>42</v>
      </c>
      <c r="L107" s="149" t="s">
        <v>42</v>
      </c>
      <c r="M107" s="149" t="s">
        <v>42</v>
      </c>
      <c r="N107" s="149" t="s">
        <v>42</v>
      </c>
      <c r="O107" s="149" t="s">
        <v>417</v>
      </c>
      <c r="P107" s="149"/>
      <c r="Q107" s="14">
        <f>SUM(C107:P107)</f>
        <v>5</v>
      </c>
      <c r="R107" s="16">
        <f>COUNTIF(C107:P107,"&gt;0")</f>
        <v>1</v>
      </c>
      <c r="S107" s="239">
        <f>Q107/R107</f>
        <v>5</v>
      </c>
      <c r="T107" s="180">
        <f>COUNTIF(C107:O107,"&gt;=300")</f>
        <v>0</v>
      </c>
      <c r="U107" s="180">
        <f>COUNTIF(C107:O107,"&gt;=200")</f>
        <v>0</v>
      </c>
      <c r="V107" s="180">
        <f>COUNTIF(C107:O107,"&gt;=100")</f>
        <v>0</v>
      </c>
    </row>
    <row r="108" spans="1:22" s="20" customFormat="1" ht="15.75">
      <c r="A108" s="160" t="s">
        <v>322</v>
      </c>
      <c r="B108" s="225" t="s">
        <v>104</v>
      </c>
      <c r="C108" s="46" t="s">
        <v>42</v>
      </c>
      <c r="D108" s="55">
        <v>5</v>
      </c>
      <c r="E108" s="55" t="s">
        <v>42</v>
      </c>
      <c r="F108" s="55" t="s">
        <v>42</v>
      </c>
      <c r="G108" s="55" t="s">
        <v>42</v>
      </c>
      <c r="H108" s="55" t="s">
        <v>42</v>
      </c>
      <c r="I108" s="55" t="s">
        <v>42</v>
      </c>
      <c r="J108" s="55" t="s">
        <v>42</v>
      </c>
      <c r="K108" s="282" t="s">
        <v>42</v>
      </c>
      <c r="L108" s="149" t="s">
        <v>42</v>
      </c>
      <c r="M108" s="149" t="s">
        <v>42</v>
      </c>
      <c r="N108" s="149" t="s">
        <v>42</v>
      </c>
      <c r="O108" s="149" t="s">
        <v>417</v>
      </c>
      <c r="P108" s="149"/>
      <c r="Q108" s="14">
        <f>SUM(C108:P108)</f>
        <v>5</v>
      </c>
      <c r="R108" s="16">
        <f>COUNTIF(C108:P108,"&gt;0")</f>
        <v>1</v>
      </c>
      <c r="S108" s="239">
        <f>Q108/R108</f>
        <v>5</v>
      </c>
      <c r="T108" s="180">
        <f>COUNTIF(C108:O108,"&gt;=300")</f>
        <v>0</v>
      </c>
      <c r="U108" s="180">
        <f>COUNTIF(C108:O108,"&gt;=200")</f>
        <v>0</v>
      </c>
      <c r="V108" s="180">
        <f>COUNTIF(C108:O108,"&gt;=100")</f>
        <v>0</v>
      </c>
    </row>
    <row r="109" spans="1:22" s="20" customFormat="1" ht="15.75">
      <c r="A109" s="81" t="s">
        <v>340</v>
      </c>
      <c r="B109" s="379" t="s">
        <v>156</v>
      </c>
      <c r="C109" s="46" t="s">
        <v>42</v>
      </c>
      <c r="D109" s="46" t="s">
        <v>42</v>
      </c>
      <c r="E109" s="46" t="s">
        <v>42</v>
      </c>
      <c r="F109" s="46" t="s">
        <v>42</v>
      </c>
      <c r="G109" s="46" t="s">
        <v>42</v>
      </c>
      <c r="H109" s="46" t="s">
        <v>42</v>
      </c>
      <c r="I109" s="46">
        <v>5</v>
      </c>
      <c r="J109" s="46" t="s">
        <v>42</v>
      </c>
      <c r="K109" s="306" t="s">
        <v>42</v>
      </c>
      <c r="L109" s="9" t="s">
        <v>42</v>
      </c>
      <c r="M109" s="9" t="s">
        <v>42</v>
      </c>
      <c r="N109" s="9" t="s">
        <v>42</v>
      </c>
      <c r="O109" s="149" t="s">
        <v>417</v>
      </c>
      <c r="P109" s="149"/>
      <c r="Q109" s="14">
        <f>SUM(C109:P109)</f>
        <v>5</v>
      </c>
      <c r="R109" s="16">
        <f>COUNTIF(C109:P109,"&gt;0")</f>
        <v>1</v>
      </c>
      <c r="S109" s="239">
        <f>Q109/R109</f>
        <v>5</v>
      </c>
      <c r="T109" s="180">
        <f>COUNTIF(C109:O109,"&gt;=300")</f>
        <v>0</v>
      </c>
      <c r="U109" s="180">
        <f>COUNTIF(C109:O109,"&gt;=200")</f>
        <v>0</v>
      </c>
      <c r="V109" s="180">
        <f>COUNTIF(C109:O109,"&gt;=100")</f>
        <v>0</v>
      </c>
    </row>
    <row r="110" spans="1:22" s="20" customFormat="1" ht="15.75">
      <c r="A110" s="81" t="s">
        <v>341</v>
      </c>
      <c r="B110" s="79" t="s">
        <v>162</v>
      </c>
      <c r="C110" s="46" t="s">
        <v>42</v>
      </c>
      <c r="D110" s="46" t="s">
        <v>42</v>
      </c>
      <c r="E110" s="46" t="s">
        <v>42</v>
      </c>
      <c r="F110" s="46" t="s">
        <v>42</v>
      </c>
      <c r="G110" s="46" t="s">
        <v>42</v>
      </c>
      <c r="H110" s="46" t="s">
        <v>42</v>
      </c>
      <c r="I110" s="46">
        <v>5</v>
      </c>
      <c r="J110" s="46" t="s">
        <v>42</v>
      </c>
      <c r="K110" s="306" t="s">
        <v>42</v>
      </c>
      <c r="L110" s="9" t="s">
        <v>42</v>
      </c>
      <c r="M110" s="9" t="s">
        <v>42</v>
      </c>
      <c r="N110" s="9" t="s">
        <v>42</v>
      </c>
      <c r="O110" s="149" t="s">
        <v>417</v>
      </c>
      <c r="P110" s="149"/>
      <c r="Q110" s="14">
        <f>SUM(C110:P110)</f>
        <v>5</v>
      </c>
      <c r="R110" s="16">
        <f>COUNTIF(C110:P110,"&gt;0")</f>
        <v>1</v>
      </c>
      <c r="S110" s="239">
        <f>Q110/R110</f>
        <v>5</v>
      </c>
      <c r="T110" s="180">
        <f>COUNTIF(C110:O110,"&gt;=300")</f>
        <v>0</v>
      </c>
      <c r="U110" s="180">
        <f>COUNTIF(C110:O110,"&gt;=200")</f>
        <v>0</v>
      </c>
      <c r="V110" s="180">
        <f>COUNTIF(C110:O110,"&gt;=100")</f>
        <v>0</v>
      </c>
    </row>
    <row r="111" spans="1:22" s="20" customFormat="1" ht="15.75">
      <c r="A111" s="81" t="s">
        <v>345</v>
      </c>
      <c r="B111" s="79" t="s">
        <v>35</v>
      </c>
      <c r="C111" s="46" t="s">
        <v>42</v>
      </c>
      <c r="D111" s="46" t="s">
        <v>42</v>
      </c>
      <c r="E111" s="46" t="s">
        <v>42</v>
      </c>
      <c r="F111" s="46" t="s">
        <v>42</v>
      </c>
      <c r="G111" s="46" t="s">
        <v>42</v>
      </c>
      <c r="H111" s="46">
        <v>5</v>
      </c>
      <c r="I111" s="46" t="s">
        <v>42</v>
      </c>
      <c r="J111" s="46" t="s">
        <v>42</v>
      </c>
      <c r="K111" s="306" t="s">
        <v>42</v>
      </c>
      <c r="L111" s="9" t="s">
        <v>42</v>
      </c>
      <c r="M111" s="9" t="s">
        <v>42</v>
      </c>
      <c r="N111" s="9" t="s">
        <v>42</v>
      </c>
      <c r="O111" s="149" t="s">
        <v>417</v>
      </c>
      <c r="P111" s="149"/>
      <c r="Q111" s="14">
        <f>SUM(C111:P111)</f>
        <v>5</v>
      </c>
      <c r="R111" s="16">
        <f>COUNTIF(C111:P111,"&gt;0")</f>
        <v>1</v>
      </c>
      <c r="S111" s="239">
        <f>Q111/R111</f>
        <v>5</v>
      </c>
      <c r="T111" s="180">
        <f>COUNTIF(C111:O111,"&gt;=300")</f>
        <v>0</v>
      </c>
      <c r="U111" s="180">
        <f>COUNTIF(C111:O111,"&gt;=200")</f>
        <v>0</v>
      </c>
      <c r="V111" s="180">
        <f>COUNTIF(C111:O111,"&gt;=100")</f>
        <v>0</v>
      </c>
    </row>
    <row r="112" spans="1:22" s="20" customFormat="1" ht="15.75">
      <c r="A112" s="81" t="s">
        <v>364</v>
      </c>
      <c r="B112" s="325" t="s">
        <v>429</v>
      </c>
      <c r="C112" s="165" t="s">
        <v>42</v>
      </c>
      <c r="D112" s="165" t="s">
        <v>42</v>
      </c>
      <c r="E112" s="165" t="s">
        <v>42</v>
      </c>
      <c r="F112" s="165" t="s">
        <v>42</v>
      </c>
      <c r="G112" s="165" t="s">
        <v>42</v>
      </c>
      <c r="H112" s="165" t="s">
        <v>42</v>
      </c>
      <c r="I112" s="165" t="s">
        <v>42</v>
      </c>
      <c r="J112" s="165" t="s">
        <v>42</v>
      </c>
      <c r="K112" s="308" t="s">
        <v>42</v>
      </c>
      <c r="L112" s="23" t="s">
        <v>42</v>
      </c>
      <c r="M112" s="249">
        <v>5</v>
      </c>
      <c r="N112" s="23" t="s">
        <v>42</v>
      </c>
      <c r="O112" s="23" t="s">
        <v>417</v>
      </c>
      <c r="P112" s="23"/>
      <c r="Q112" s="14">
        <f>SUM(C112:P112)</f>
        <v>5</v>
      </c>
      <c r="R112" s="16">
        <f>COUNTIF(C112:P112,"&gt;0")</f>
        <v>1</v>
      </c>
      <c r="S112" s="239">
        <f>Q112/R112</f>
        <v>5</v>
      </c>
      <c r="T112" s="180">
        <f>COUNTIF(C112:O112,"&gt;=300")</f>
        <v>0</v>
      </c>
      <c r="U112" s="180">
        <f>COUNTIF(C112:O112,"&gt;=200")</f>
        <v>0</v>
      </c>
      <c r="V112" s="180">
        <f>COUNTIF(C112:O112,"&gt;=100")</f>
        <v>0</v>
      </c>
    </row>
    <row r="113" spans="1:22" s="20" customFormat="1" ht="15.75">
      <c r="A113" s="81" t="s">
        <v>361</v>
      </c>
      <c r="B113" s="79" t="s">
        <v>504</v>
      </c>
      <c r="C113" s="46" t="s">
        <v>42</v>
      </c>
      <c r="D113" s="46" t="s">
        <v>42</v>
      </c>
      <c r="E113" s="46" t="s">
        <v>42</v>
      </c>
      <c r="F113" s="46" t="s">
        <v>42</v>
      </c>
      <c r="G113" s="46" t="s">
        <v>42</v>
      </c>
      <c r="H113" s="46" t="s">
        <v>42</v>
      </c>
      <c r="I113" s="46" t="s">
        <v>42</v>
      </c>
      <c r="J113" s="46" t="s">
        <v>42</v>
      </c>
      <c r="K113" s="306" t="s">
        <v>42</v>
      </c>
      <c r="L113" s="9" t="s">
        <v>42</v>
      </c>
      <c r="M113" s="9" t="s">
        <v>42</v>
      </c>
      <c r="N113" s="9" t="s">
        <v>42</v>
      </c>
      <c r="O113" s="9" t="s">
        <v>42</v>
      </c>
      <c r="P113" s="432">
        <v>5</v>
      </c>
      <c r="Q113" s="14">
        <f>SUM(C113:P113)</f>
        <v>5</v>
      </c>
      <c r="R113" s="16">
        <f>COUNTIF(C113:P113,"&gt;0")</f>
        <v>1</v>
      </c>
      <c r="S113" s="239">
        <f>Q113/R113</f>
        <v>5</v>
      </c>
      <c r="T113" s="180">
        <f>COUNTIF(C113:O113,"&gt;=300")</f>
        <v>0</v>
      </c>
      <c r="U113" s="180">
        <f>COUNTIF(C113:O113,"&gt;=200")</f>
        <v>0</v>
      </c>
      <c r="V113" s="180">
        <f>COUNTIF(C113:O113,"&gt;=100")</f>
        <v>0</v>
      </c>
    </row>
    <row r="114" spans="1:22" s="20" customFormat="1" ht="15.75">
      <c r="A114" s="81" t="s">
        <v>362</v>
      </c>
      <c r="B114" s="225" t="s">
        <v>95</v>
      </c>
      <c r="C114" s="46" t="s">
        <v>42</v>
      </c>
      <c r="D114" s="55" t="s">
        <v>42</v>
      </c>
      <c r="E114" s="55">
        <v>4</v>
      </c>
      <c r="F114" s="55" t="s">
        <v>42</v>
      </c>
      <c r="G114" s="55" t="s">
        <v>42</v>
      </c>
      <c r="H114" s="55" t="s">
        <v>42</v>
      </c>
      <c r="I114" s="55" t="s">
        <v>42</v>
      </c>
      <c r="J114" s="55" t="s">
        <v>42</v>
      </c>
      <c r="K114" s="363" t="s">
        <v>42</v>
      </c>
      <c r="L114" s="9" t="s">
        <v>42</v>
      </c>
      <c r="M114" s="9" t="s">
        <v>42</v>
      </c>
      <c r="N114" s="149" t="s">
        <v>42</v>
      </c>
      <c r="O114" s="149" t="s">
        <v>417</v>
      </c>
      <c r="P114" s="149"/>
      <c r="Q114" s="14">
        <f>SUM(C114:P114)</f>
        <v>4</v>
      </c>
      <c r="R114" s="16">
        <f>COUNTIF(C114:P114,"&gt;0")</f>
        <v>1</v>
      </c>
      <c r="S114" s="239">
        <f>Q114/R114</f>
        <v>4</v>
      </c>
      <c r="T114" s="180">
        <f>COUNTIF(C114:O114,"&gt;=300")</f>
        <v>0</v>
      </c>
      <c r="U114" s="180">
        <f>COUNTIF(C114:O114,"&gt;=200")</f>
        <v>0</v>
      </c>
      <c r="V114" s="180">
        <f>COUNTIF(C114:O114,"&gt;=100")</f>
        <v>0</v>
      </c>
    </row>
    <row r="115" spans="1:22" s="20" customFormat="1" ht="15.75">
      <c r="A115" s="81" t="s">
        <v>369</v>
      </c>
      <c r="B115" s="225" t="s">
        <v>106</v>
      </c>
      <c r="C115" s="55">
        <v>0</v>
      </c>
      <c r="D115" s="55">
        <v>4</v>
      </c>
      <c r="E115" s="55" t="s">
        <v>42</v>
      </c>
      <c r="F115" s="55" t="s">
        <v>42</v>
      </c>
      <c r="G115" s="55" t="s">
        <v>42</v>
      </c>
      <c r="H115" s="55" t="s">
        <v>42</v>
      </c>
      <c r="I115" s="55" t="s">
        <v>42</v>
      </c>
      <c r="J115" s="55" t="s">
        <v>42</v>
      </c>
      <c r="K115" s="363" t="s">
        <v>42</v>
      </c>
      <c r="L115" s="9" t="s">
        <v>42</v>
      </c>
      <c r="M115" s="9" t="s">
        <v>42</v>
      </c>
      <c r="N115" s="149" t="s">
        <v>42</v>
      </c>
      <c r="O115" s="149" t="s">
        <v>417</v>
      </c>
      <c r="P115" s="149"/>
      <c r="Q115" s="14">
        <f>SUM(C115:P115)</f>
        <v>4</v>
      </c>
      <c r="R115" s="16">
        <f>COUNTIF(C115:P115,"&gt;0")</f>
        <v>1</v>
      </c>
      <c r="S115" s="239">
        <f>Q115/R115</f>
        <v>4</v>
      </c>
      <c r="T115" s="180">
        <f>COUNTIF(C115:O115,"&gt;=300")</f>
        <v>0</v>
      </c>
      <c r="U115" s="180">
        <f>COUNTIF(C115:O115,"&gt;=200")</f>
        <v>0</v>
      </c>
      <c r="V115" s="180">
        <f>COUNTIF(C115:O115,"&gt;=100")</f>
        <v>0</v>
      </c>
    </row>
    <row r="116" spans="1:22" s="20" customFormat="1" ht="15.75">
      <c r="A116" s="81" t="s">
        <v>374</v>
      </c>
      <c r="B116" s="225" t="s">
        <v>137</v>
      </c>
      <c r="C116" s="55">
        <v>4</v>
      </c>
      <c r="D116" s="55" t="s">
        <v>42</v>
      </c>
      <c r="E116" s="55" t="s">
        <v>42</v>
      </c>
      <c r="F116" s="55" t="s">
        <v>42</v>
      </c>
      <c r="G116" s="55" t="s">
        <v>42</v>
      </c>
      <c r="H116" s="55" t="s">
        <v>42</v>
      </c>
      <c r="I116" s="55" t="s">
        <v>42</v>
      </c>
      <c r="J116" s="55" t="s">
        <v>42</v>
      </c>
      <c r="K116" s="363" t="s">
        <v>42</v>
      </c>
      <c r="L116" s="9" t="s">
        <v>42</v>
      </c>
      <c r="M116" s="9" t="s">
        <v>42</v>
      </c>
      <c r="N116" s="149" t="s">
        <v>42</v>
      </c>
      <c r="O116" s="149" t="s">
        <v>417</v>
      </c>
      <c r="P116" s="149"/>
      <c r="Q116" s="14">
        <f>SUM(C116:P116)</f>
        <v>4</v>
      </c>
      <c r="R116" s="16">
        <f>COUNTIF(C116:P116,"&gt;0")</f>
        <v>1</v>
      </c>
      <c r="S116" s="239">
        <f>Q116/R116</f>
        <v>4</v>
      </c>
      <c r="T116" s="180">
        <f>COUNTIF(C116:O116,"&gt;=300")</f>
        <v>0</v>
      </c>
      <c r="U116" s="180">
        <f>COUNTIF(C116:O116,"&gt;=200")</f>
        <v>0</v>
      </c>
      <c r="V116" s="180">
        <f>COUNTIF(C116:O116,"&gt;=100")</f>
        <v>0</v>
      </c>
    </row>
    <row r="117" spans="1:22" s="20" customFormat="1" ht="15.75">
      <c r="A117" s="81" t="s">
        <v>418</v>
      </c>
      <c r="B117" s="225" t="s">
        <v>120</v>
      </c>
      <c r="C117" s="55">
        <v>4</v>
      </c>
      <c r="D117" s="55" t="s">
        <v>42</v>
      </c>
      <c r="E117" s="55" t="s">
        <v>42</v>
      </c>
      <c r="F117" s="55" t="s">
        <v>42</v>
      </c>
      <c r="G117" s="55" t="s">
        <v>42</v>
      </c>
      <c r="H117" s="55" t="s">
        <v>42</v>
      </c>
      <c r="I117" s="55" t="s">
        <v>42</v>
      </c>
      <c r="J117" s="55" t="s">
        <v>42</v>
      </c>
      <c r="K117" s="363" t="s">
        <v>42</v>
      </c>
      <c r="L117" s="9" t="s">
        <v>42</v>
      </c>
      <c r="M117" s="9" t="s">
        <v>42</v>
      </c>
      <c r="N117" s="149" t="s">
        <v>42</v>
      </c>
      <c r="O117" s="149" t="s">
        <v>417</v>
      </c>
      <c r="P117" s="149"/>
      <c r="Q117" s="14">
        <f>SUM(C117:P117)</f>
        <v>4</v>
      </c>
      <c r="R117" s="16">
        <f>COUNTIF(C117:P117,"&gt;0")</f>
        <v>1</v>
      </c>
      <c r="S117" s="239">
        <f>Q117/R117</f>
        <v>4</v>
      </c>
      <c r="T117" s="180">
        <f>COUNTIF(C117:O117,"&gt;=300")</f>
        <v>0</v>
      </c>
      <c r="U117" s="180">
        <f>COUNTIF(C117:O117,"&gt;=200")</f>
        <v>0</v>
      </c>
      <c r="V117" s="180">
        <f>COUNTIF(C117:O117,"&gt;=100")</f>
        <v>0</v>
      </c>
    </row>
    <row r="118" spans="1:22" s="20" customFormat="1" ht="15.75">
      <c r="A118" s="81" t="s">
        <v>419</v>
      </c>
      <c r="B118" s="225" t="s">
        <v>121</v>
      </c>
      <c r="C118" s="55">
        <v>4</v>
      </c>
      <c r="D118" s="55" t="s">
        <v>42</v>
      </c>
      <c r="E118" s="55" t="s">
        <v>42</v>
      </c>
      <c r="F118" s="55" t="s">
        <v>42</v>
      </c>
      <c r="G118" s="55" t="s">
        <v>42</v>
      </c>
      <c r="H118" s="55" t="s">
        <v>42</v>
      </c>
      <c r="I118" s="55" t="s">
        <v>42</v>
      </c>
      <c r="J118" s="55" t="s">
        <v>42</v>
      </c>
      <c r="K118" s="363" t="s">
        <v>42</v>
      </c>
      <c r="L118" s="9" t="s">
        <v>42</v>
      </c>
      <c r="M118" s="9" t="s">
        <v>42</v>
      </c>
      <c r="N118" s="149" t="s">
        <v>42</v>
      </c>
      <c r="O118" s="149" t="s">
        <v>417</v>
      </c>
      <c r="P118" s="149"/>
      <c r="Q118" s="14">
        <f>SUM(C118:P118)</f>
        <v>4</v>
      </c>
      <c r="R118" s="16">
        <f>COUNTIF(C118:P118,"&gt;0")</f>
        <v>1</v>
      </c>
      <c r="S118" s="239">
        <f>Q118/R118</f>
        <v>4</v>
      </c>
      <c r="T118" s="180">
        <f>COUNTIF(C118:O118,"&gt;=300")</f>
        <v>0</v>
      </c>
      <c r="U118" s="180">
        <f>COUNTIF(C118:O118,"&gt;=200")</f>
        <v>0</v>
      </c>
      <c r="V118" s="180">
        <f>COUNTIF(C118:O118,"&gt;=100")</f>
        <v>0</v>
      </c>
    </row>
    <row r="119" spans="1:22" s="20" customFormat="1" ht="15.75">
      <c r="A119" s="81" t="s">
        <v>423</v>
      </c>
      <c r="B119" s="379" t="s">
        <v>204</v>
      </c>
      <c r="C119" s="46" t="s">
        <v>42</v>
      </c>
      <c r="D119" s="46" t="s">
        <v>42</v>
      </c>
      <c r="E119" s="46" t="s">
        <v>42</v>
      </c>
      <c r="F119" s="46" t="s">
        <v>42</v>
      </c>
      <c r="G119" s="46" t="s">
        <v>42</v>
      </c>
      <c r="H119" s="46" t="s">
        <v>42</v>
      </c>
      <c r="I119" s="46" t="s">
        <v>42</v>
      </c>
      <c r="J119" s="46" t="s">
        <v>42</v>
      </c>
      <c r="K119" s="416">
        <v>4</v>
      </c>
      <c r="L119" s="9" t="s">
        <v>42</v>
      </c>
      <c r="M119" s="9" t="s">
        <v>42</v>
      </c>
      <c r="N119" s="149" t="s">
        <v>42</v>
      </c>
      <c r="O119" s="149" t="s">
        <v>417</v>
      </c>
      <c r="P119" s="149"/>
      <c r="Q119" s="14">
        <f>SUM(C119:P119)</f>
        <v>4</v>
      </c>
      <c r="R119" s="16">
        <f>COUNTIF(C119:P119,"&gt;0")</f>
        <v>1</v>
      </c>
      <c r="S119" s="239">
        <f>Q119/R119</f>
        <v>4</v>
      </c>
      <c r="T119" s="180">
        <f>COUNTIF(C119:O119,"&gt;=300")</f>
        <v>0</v>
      </c>
      <c r="U119" s="180">
        <f>COUNTIF(C119:O119,"&gt;=200")</f>
        <v>0</v>
      </c>
      <c r="V119" s="180">
        <f>COUNTIF(C119:O119,"&gt;=100")</f>
        <v>0</v>
      </c>
    </row>
    <row r="120" spans="1:22" s="20" customFormat="1" ht="15.75">
      <c r="A120" s="81" t="s">
        <v>422</v>
      </c>
      <c r="B120" s="324" t="s">
        <v>342</v>
      </c>
      <c r="C120" s="23" t="s">
        <v>42</v>
      </c>
      <c r="D120" s="23" t="s">
        <v>42</v>
      </c>
      <c r="E120" s="23" t="s">
        <v>42</v>
      </c>
      <c r="F120" s="23" t="s">
        <v>42</v>
      </c>
      <c r="G120" s="23" t="s">
        <v>42</v>
      </c>
      <c r="H120" s="23" t="s">
        <v>42</v>
      </c>
      <c r="I120" s="23" t="s">
        <v>42</v>
      </c>
      <c r="J120" s="23" t="s">
        <v>42</v>
      </c>
      <c r="K120" s="67">
        <v>4</v>
      </c>
      <c r="L120" s="23" t="s">
        <v>42</v>
      </c>
      <c r="M120" s="23" t="s">
        <v>42</v>
      </c>
      <c r="N120" s="23" t="s">
        <v>42</v>
      </c>
      <c r="O120" s="23" t="s">
        <v>417</v>
      </c>
      <c r="P120" s="23"/>
      <c r="Q120" s="14">
        <f>SUM(C120:P120)</f>
        <v>4</v>
      </c>
      <c r="R120" s="16">
        <f>COUNTIF(C120:P120,"&gt;0")</f>
        <v>1</v>
      </c>
      <c r="S120" s="239">
        <f>Q120/R120</f>
        <v>4</v>
      </c>
      <c r="T120" s="180">
        <f>COUNTIF(C120:O120,"&gt;=300")</f>
        <v>0</v>
      </c>
      <c r="U120" s="180">
        <f>COUNTIF(C120:O120,"&gt;=200")</f>
        <v>0</v>
      </c>
      <c r="V120" s="180">
        <f>COUNTIF(C120:O120,"&gt;=100")</f>
        <v>0</v>
      </c>
    </row>
    <row r="121" spans="1:22" s="20" customFormat="1" ht="15.75">
      <c r="A121" s="81" t="s">
        <v>426</v>
      </c>
      <c r="B121" s="79" t="s">
        <v>163</v>
      </c>
      <c r="C121" s="46" t="s">
        <v>42</v>
      </c>
      <c r="D121" s="46" t="s">
        <v>42</v>
      </c>
      <c r="E121" s="46" t="s">
        <v>42</v>
      </c>
      <c r="F121" s="46" t="s">
        <v>42</v>
      </c>
      <c r="G121" s="46" t="s">
        <v>42</v>
      </c>
      <c r="H121" s="46" t="s">
        <v>42</v>
      </c>
      <c r="I121" s="46">
        <v>3</v>
      </c>
      <c r="J121" s="46" t="s">
        <v>42</v>
      </c>
      <c r="K121" s="306" t="s">
        <v>42</v>
      </c>
      <c r="L121" s="9" t="s">
        <v>42</v>
      </c>
      <c r="M121" s="9" t="s">
        <v>42</v>
      </c>
      <c r="N121" s="9" t="s">
        <v>42</v>
      </c>
      <c r="O121" s="149" t="s">
        <v>417</v>
      </c>
      <c r="P121" s="149"/>
      <c r="Q121" s="14">
        <f>SUM(C121:P121)</f>
        <v>3</v>
      </c>
      <c r="R121" s="16">
        <f>COUNTIF(C121:P121,"&gt;0")</f>
        <v>1</v>
      </c>
      <c r="S121" s="239">
        <f>Q121/R121</f>
        <v>3</v>
      </c>
      <c r="T121" s="180">
        <f>COUNTIF(C121:O121,"&gt;=300")</f>
        <v>0</v>
      </c>
      <c r="U121" s="180">
        <f>COUNTIF(C121:O121,"&gt;=200")</f>
        <v>0</v>
      </c>
      <c r="V121" s="180">
        <f>COUNTIF(C121:O121,"&gt;=100")</f>
        <v>0</v>
      </c>
    </row>
    <row r="122" spans="1:22" s="20" customFormat="1" ht="15.75">
      <c r="A122" s="81" t="s">
        <v>427</v>
      </c>
      <c r="B122" s="79" t="s">
        <v>161</v>
      </c>
      <c r="C122" s="46" t="s">
        <v>42</v>
      </c>
      <c r="D122" s="46" t="s">
        <v>42</v>
      </c>
      <c r="E122" s="46" t="s">
        <v>42</v>
      </c>
      <c r="F122" s="46" t="s">
        <v>42</v>
      </c>
      <c r="G122" s="46" t="s">
        <v>42</v>
      </c>
      <c r="H122" s="46" t="s">
        <v>42</v>
      </c>
      <c r="I122" s="46">
        <v>3</v>
      </c>
      <c r="J122" s="46" t="s">
        <v>42</v>
      </c>
      <c r="K122" s="306" t="s">
        <v>42</v>
      </c>
      <c r="L122" s="9" t="s">
        <v>42</v>
      </c>
      <c r="M122" s="9" t="s">
        <v>42</v>
      </c>
      <c r="N122" s="9" t="s">
        <v>42</v>
      </c>
      <c r="O122" s="149" t="s">
        <v>417</v>
      </c>
      <c r="P122" s="149"/>
      <c r="Q122" s="14">
        <f>SUM(C122:P122)</f>
        <v>3</v>
      </c>
      <c r="R122" s="16">
        <f>COUNTIF(C122:P122,"&gt;0")</f>
        <v>1</v>
      </c>
      <c r="S122" s="239">
        <f>Q122/R122</f>
        <v>3</v>
      </c>
      <c r="T122" s="180">
        <f>COUNTIF(C122:O122,"&gt;=300")</f>
        <v>0</v>
      </c>
      <c r="U122" s="180">
        <f>COUNTIF(C122:O122,"&gt;=200")</f>
        <v>0</v>
      </c>
      <c r="V122" s="180">
        <f>COUNTIF(C122:O122,"&gt;=100")</f>
        <v>0</v>
      </c>
    </row>
    <row r="123" spans="1:22" s="20" customFormat="1" ht="15.75">
      <c r="A123" s="81" t="s">
        <v>434</v>
      </c>
      <c r="B123" s="79" t="s">
        <v>158</v>
      </c>
      <c r="C123" s="46" t="s">
        <v>42</v>
      </c>
      <c r="D123" s="46" t="s">
        <v>42</v>
      </c>
      <c r="E123" s="46" t="s">
        <v>42</v>
      </c>
      <c r="F123" s="46" t="s">
        <v>42</v>
      </c>
      <c r="G123" s="46" t="s">
        <v>42</v>
      </c>
      <c r="H123" s="46" t="s">
        <v>42</v>
      </c>
      <c r="I123" s="46">
        <v>3</v>
      </c>
      <c r="J123" s="46" t="s">
        <v>42</v>
      </c>
      <c r="K123" s="306" t="s">
        <v>42</v>
      </c>
      <c r="L123" s="9" t="s">
        <v>42</v>
      </c>
      <c r="M123" s="9" t="s">
        <v>42</v>
      </c>
      <c r="N123" s="9" t="s">
        <v>42</v>
      </c>
      <c r="O123" s="149" t="s">
        <v>417</v>
      </c>
      <c r="P123" s="149"/>
      <c r="Q123" s="14">
        <f>SUM(C123:P123)</f>
        <v>3</v>
      </c>
      <c r="R123" s="16">
        <f>COUNTIF(C123:P123,"&gt;0")</f>
        <v>1</v>
      </c>
      <c r="S123" s="239">
        <f>Q123/R123</f>
        <v>3</v>
      </c>
      <c r="T123" s="180">
        <f>COUNTIF(C123:O123,"&gt;=300")</f>
        <v>0</v>
      </c>
      <c r="U123" s="180">
        <f>COUNTIF(C123:O123,"&gt;=200")</f>
        <v>0</v>
      </c>
      <c r="V123" s="180">
        <f>COUNTIF(C123:O123,"&gt;=100")</f>
        <v>0</v>
      </c>
    </row>
    <row r="124" spans="1:22" s="20" customFormat="1" ht="15.75">
      <c r="A124" s="81" t="s">
        <v>436</v>
      </c>
      <c r="B124" s="325" t="s">
        <v>202</v>
      </c>
      <c r="C124" s="165" t="s">
        <v>42</v>
      </c>
      <c r="D124" s="165" t="s">
        <v>42</v>
      </c>
      <c r="E124" s="165" t="s">
        <v>42</v>
      </c>
      <c r="F124" s="165" t="s">
        <v>42</v>
      </c>
      <c r="G124" s="165" t="s">
        <v>42</v>
      </c>
      <c r="H124" s="165" t="s">
        <v>42</v>
      </c>
      <c r="I124" s="165" t="s">
        <v>42</v>
      </c>
      <c r="J124" s="165">
        <v>3</v>
      </c>
      <c r="K124" s="308" t="s">
        <v>42</v>
      </c>
      <c r="L124" s="23" t="s">
        <v>42</v>
      </c>
      <c r="M124" s="23" t="s">
        <v>42</v>
      </c>
      <c r="N124" s="23" t="s">
        <v>42</v>
      </c>
      <c r="O124" s="23" t="s">
        <v>417</v>
      </c>
      <c r="P124" s="23"/>
      <c r="Q124" s="14">
        <f>SUM(C124:P124)</f>
        <v>3</v>
      </c>
      <c r="R124" s="16">
        <f>COUNTIF(C124:P124,"&gt;0")</f>
        <v>1</v>
      </c>
      <c r="S124" s="239">
        <f>Q124/R124</f>
        <v>3</v>
      </c>
      <c r="T124" s="180">
        <f>COUNTIF(C124:O124,"&gt;=300")</f>
        <v>0</v>
      </c>
      <c r="U124" s="180">
        <f>COUNTIF(C124:O124,"&gt;=200")</f>
        <v>0</v>
      </c>
      <c r="V124" s="180">
        <f>COUNTIF(C124:O124,"&gt;=100")</f>
        <v>0</v>
      </c>
    </row>
    <row r="125" spans="1:22" s="20" customFormat="1" ht="15.75">
      <c r="A125" s="81" t="s">
        <v>441</v>
      </c>
      <c r="B125" s="79" t="s">
        <v>203</v>
      </c>
      <c r="C125" s="46" t="s">
        <v>42</v>
      </c>
      <c r="D125" s="46" t="s">
        <v>42</v>
      </c>
      <c r="E125" s="46" t="s">
        <v>42</v>
      </c>
      <c r="F125" s="46" t="s">
        <v>42</v>
      </c>
      <c r="G125" s="46" t="s">
        <v>42</v>
      </c>
      <c r="H125" s="46" t="s">
        <v>42</v>
      </c>
      <c r="I125" s="46" t="s">
        <v>42</v>
      </c>
      <c r="J125" s="46">
        <v>3</v>
      </c>
      <c r="K125" s="306" t="s">
        <v>42</v>
      </c>
      <c r="L125" s="9" t="s">
        <v>42</v>
      </c>
      <c r="M125" s="9" t="s">
        <v>42</v>
      </c>
      <c r="N125" s="9" t="s">
        <v>42</v>
      </c>
      <c r="O125" s="149" t="s">
        <v>417</v>
      </c>
      <c r="P125" s="149"/>
      <c r="Q125" s="14">
        <f>SUM(C125:P125)</f>
        <v>3</v>
      </c>
      <c r="R125" s="16">
        <f>COUNTIF(C125:P125,"&gt;0")</f>
        <v>1</v>
      </c>
      <c r="S125" s="239">
        <f>Q125/R125</f>
        <v>3</v>
      </c>
      <c r="T125" s="180">
        <f>COUNTIF(C125:O125,"&gt;=300")</f>
        <v>0</v>
      </c>
      <c r="U125" s="180">
        <f>COUNTIF(C125:O125,"&gt;=200")</f>
        <v>0</v>
      </c>
      <c r="V125" s="180">
        <f>COUNTIF(C125:O125,"&gt;=100")</f>
        <v>0</v>
      </c>
    </row>
    <row r="126" spans="1:22" s="20" customFormat="1" ht="15.75">
      <c r="A126" s="81" t="s">
        <v>446</v>
      </c>
      <c r="B126" s="79" t="s">
        <v>484</v>
      </c>
      <c r="C126" s="46" t="s">
        <v>42</v>
      </c>
      <c r="D126" s="46" t="s">
        <v>42</v>
      </c>
      <c r="E126" s="46" t="s">
        <v>42</v>
      </c>
      <c r="F126" s="46" t="s">
        <v>42</v>
      </c>
      <c r="G126" s="46" t="s">
        <v>42</v>
      </c>
      <c r="H126" s="46" t="s">
        <v>42</v>
      </c>
      <c r="I126" s="46" t="s">
        <v>42</v>
      </c>
      <c r="J126" s="46" t="s">
        <v>42</v>
      </c>
      <c r="K126" s="306" t="s">
        <v>42</v>
      </c>
      <c r="L126" s="9" t="s">
        <v>42</v>
      </c>
      <c r="M126" s="9" t="s">
        <v>42</v>
      </c>
      <c r="N126" s="9" t="s">
        <v>42</v>
      </c>
      <c r="O126" s="432">
        <v>3</v>
      </c>
      <c r="P126" s="432"/>
      <c r="Q126" s="14">
        <f>SUM(C126:P126)</f>
        <v>3</v>
      </c>
      <c r="R126" s="16">
        <f>COUNTIF(C126:P126,"&gt;0")</f>
        <v>1</v>
      </c>
      <c r="S126" s="239">
        <f>Q126/R126</f>
        <v>3</v>
      </c>
      <c r="T126" s="180">
        <f>COUNTIF(C126:O126,"&gt;=300")</f>
        <v>0</v>
      </c>
      <c r="U126" s="180">
        <f>COUNTIF(C126:O126,"&gt;=200")</f>
        <v>0</v>
      </c>
      <c r="V126" s="180">
        <f>COUNTIF(C126:O126,"&gt;=100")</f>
        <v>0</v>
      </c>
    </row>
    <row r="127" spans="1:22" s="20" customFormat="1" ht="15.75">
      <c r="A127" s="81" t="s">
        <v>447</v>
      </c>
      <c r="B127" s="79" t="s">
        <v>485</v>
      </c>
      <c r="C127" s="46" t="s">
        <v>42</v>
      </c>
      <c r="D127" s="46" t="s">
        <v>42</v>
      </c>
      <c r="E127" s="46" t="s">
        <v>42</v>
      </c>
      <c r="F127" s="46" t="s">
        <v>42</v>
      </c>
      <c r="G127" s="46" t="s">
        <v>42</v>
      </c>
      <c r="H127" s="46" t="s">
        <v>42</v>
      </c>
      <c r="I127" s="46" t="s">
        <v>42</v>
      </c>
      <c r="J127" s="46" t="s">
        <v>42</v>
      </c>
      <c r="K127" s="306" t="s">
        <v>42</v>
      </c>
      <c r="L127" s="9" t="s">
        <v>42</v>
      </c>
      <c r="M127" s="9" t="s">
        <v>42</v>
      </c>
      <c r="N127" s="9" t="s">
        <v>42</v>
      </c>
      <c r="O127" s="432">
        <v>3</v>
      </c>
      <c r="P127" s="432"/>
      <c r="Q127" s="14">
        <f>SUM(C127:P127)</f>
        <v>3</v>
      </c>
      <c r="R127" s="16">
        <f>COUNTIF(C127:P127,"&gt;0")</f>
        <v>1</v>
      </c>
      <c r="S127" s="239">
        <f>Q127/R127</f>
        <v>3</v>
      </c>
      <c r="T127" s="180">
        <f>COUNTIF(C127:O127,"&gt;=300")</f>
        <v>0</v>
      </c>
      <c r="U127" s="180">
        <f>COUNTIF(C127:O127,"&gt;=200")</f>
        <v>0</v>
      </c>
      <c r="V127" s="180">
        <f>COUNTIF(C127:O127,"&gt;=100")</f>
        <v>0</v>
      </c>
    </row>
    <row r="128" spans="1:22" s="20" customFormat="1" ht="15.75">
      <c r="A128" s="81" t="s">
        <v>454</v>
      </c>
      <c r="B128" s="225" t="s">
        <v>97</v>
      </c>
      <c r="C128" s="55" t="s">
        <v>42</v>
      </c>
      <c r="D128" s="55" t="s">
        <v>42</v>
      </c>
      <c r="E128" s="55">
        <v>2</v>
      </c>
      <c r="F128" s="55" t="s">
        <v>42</v>
      </c>
      <c r="G128" s="55" t="s">
        <v>42</v>
      </c>
      <c r="H128" s="55" t="s">
        <v>42</v>
      </c>
      <c r="I128" s="55" t="s">
        <v>42</v>
      </c>
      <c r="J128" s="55" t="s">
        <v>42</v>
      </c>
      <c r="K128" s="363" t="s">
        <v>42</v>
      </c>
      <c r="L128" s="9" t="s">
        <v>42</v>
      </c>
      <c r="M128" s="9" t="s">
        <v>42</v>
      </c>
      <c r="N128" s="9" t="s">
        <v>42</v>
      </c>
      <c r="O128" s="149" t="s">
        <v>417</v>
      </c>
      <c r="P128" s="149"/>
      <c r="Q128" s="14">
        <f>SUM(C128:P128)</f>
        <v>2</v>
      </c>
      <c r="R128" s="16">
        <f>COUNTIF(C128:P128,"&gt;0")</f>
        <v>1</v>
      </c>
      <c r="S128" s="239">
        <f>Q128/R128</f>
        <v>2</v>
      </c>
      <c r="T128" s="180">
        <f>COUNTIF(C128:O128,"&gt;=300")</f>
        <v>0</v>
      </c>
      <c r="U128" s="180">
        <f>COUNTIF(C128:O128,"&gt;=200")</f>
        <v>0</v>
      </c>
      <c r="V128" s="180">
        <f>COUNTIF(C128:O128,"&gt;=100")</f>
        <v>0</v>
      </c>
    </row>
    <row r="129" spans="1:22" s="20" customFormat="1" ht="15.75">
      <c r="A129" s="81" t="s">
        <v>455</v>
      </c>
      <c r="B129" s="79" t="s">
        <v>182</v>
      </c>
      <c r="C129" s="46" t="s">
        <v>42</v>
      </c>
      <c r="D129" s="46" t="s">
        <v>42</v>
      </c>
      <c r="E129" s="46" t="s">
        <v>42</v>
      </c>
      <c r="F129" s="46" t="s">
        <v>42</v>
      </c>
      <c r="G129" s="46" t="s">
        <v>42</v>
      </c>
      <c r="H129" s="46">
        <v>2</v>
      </c>
      <c r="I129" s="46" t="s">
        <v>42</v>
      </c>
      <c r="J129" s="46" t="s">
        <v>42</v>
      </c>
      <c r="K129" s="306" t="s">
        <v>42</v>
      </c>
      <c r="L129" s="9" t="s">
        <v>42</v>
      </c>
      <c r="M129" s="9" t="s">
        <v>42</v>
      </c>
      <c r="N129" s="9" t="s">
        <v>42</v>
      </c>
      <c r="O129" s="149" t="s">
        <v>417</v>
      </c>
      <c r="P129" s="149"/>
      <c r="Q129" s="14">
        <f>SUM(C129:P129)</f>
        <v>2</v>
      </c>
      <c r="R129" s="16">
        <f>COUNTIF(C129:P129,"&gt;0")</f>
        <v>1</v>
      </c>
      <c r="S129" s="239">
        <f>Q129/R129</f>
        <v>2</v>
      </c>
      <c r="T129" s="180">
        <f>COUNTIF(C129:O129,"&gt;=300")</f>
        <v>0</v>
      </c>
      <c r="U129" s="180">
        <f>COUNTIF(C129:O129,"&gt;=200")</f>
        <v>0</v>
      </c>
      <c r="V129" s="180">
        <f>COUNTIF(C129:O129,"&gt;=100")</f>
        <v>0</v>
      </c>
    </row>
    <row r="130" spans="1:22" s="20" customFormat="1" ht="15.75">
      <c r="A130" s="81" t="s">
        <v>466</v>
      </c>
      <c r="B130" s="79" t="s">
        <v>229</v>
      </c>
      <c r="C130" s="46" t="s">
        <v>42</v>
      </c>
      <c r="D130" s="46" t="s">
        <v>42</v>
      </c>
      <c r="E130" s="46" t="s">
        <v>42</v>
      </c>
      <c r="F130" s="46" t="s">
        <v>42</v>
      </c>
      <c r="G130" s="46" t="s">
        <v>42</v>
      </c>
      <c r="H130" s="46" t="s">
        <v>42</v>
      </c>
      <c r="I130" s="46" t="s">
        <v>42</v>
      </c>
      <c r="J130" s="46" t="s">
        <v>42</v>
      </c>
      <c r="K130" s="371">
        <v>2</v>
      </c>
      <c r="L130" s="9" t="s">
        <v>42</v>
      </c>
      <c r="M130" s="9" t="s">
        <v>42</v>
      </c>
      <c r="N130" s="9" t="s">
        <v>42</v>
      </c>
      <c r="O130" s="149" t="s">
        <v>417</v>
      </c>
      <c r="P130" s="149"/>
      <c r="Q130" s="14">
        <f>SUM(C130:P130)</f>
        <v>2</v>
      </c>
      <c r="R130" s="16">
        <f>COUNTIF(C130:P130,"&gt;0")</f>
        <v>1</v>
      </c>
      <c r="S130" s="239">
        <f>Q130/R130</f>
        <v>2</v>
      </c>
      <c r="T130" s="180">
        <f>COUNTIF(C130:O130,"&gt;=300")</f>
        <v>0</v>
      </c>
      <c r="U130" s="180">
        <f>COUNTIF(C130:O130,"&gt;=200")</f>
        <v>0</v>
      </c>
      <c r="V130" s="180">
        <f>COUNTIF(C130:O130,"&gt;=100")</f>
        <v>0</v>
      </c>
    </row>
    <row r="131" spans="1:22" s="20" customFormat="1" ht="15.75">
      <c r="A131" s="81" t="s">
        <v>463</v>
      </c>
      <c r="B131" s="399" t="s">
        <v>476</v>
      </c>
      <c r="C131" s="165" t="s">
        <v>42</v>
      </c>
      <c r="D131" s="165" t="s">
        <v>42</v>
      </c>
      <c r="E131" s="165" t="s">
        <v>42</v>
      </c>
      <c r="F131" s="165" t="s">
        <v>42</v>
      </c>
      <c r="G131" s="165" t="s">
        <v>42</v>
      </c>
      <c r="H131" s="165" t="s">
        <v>42</v>
      </c>
      <c r="I131" s="165" t="s">
        <v>42</v>
      </c>
      <c r="J131" s="165" t="s">
        <v>42</v>
      </c>
      <c r="K131" s="308" t="s">
        <v>42</v>
      </c>
      <c r="L131" s="23" t="s">
        <v>42</v>
      </c>
      <c r="M131" s="23" t="s">
        <v>42</v>
      </c>
      <c r="N131" s="23" t="s">
        <v>42</v>
      </c>
      <c r="O131" s="434">
        <v>2</v>
      </c>
      <c r="P131" s="434"/>
      <c r="Q131" s="14">
        <f>SUM(C131:P131)</f>
        <v>2</v>
      </c>
      <c r="R131" s="16">
        <f>COUNTIF(C131:P131,"&gt;0")</f>
        <v>1</v>
      </c>
      <c r="S131" s="239">
        <f>Q131/R131</f>
        <v>2</v>
      </c>
      <c r="T131" s="180">
        <f>COUNTIF(C131:O131,"&gt;=300")</f>
        <v>0</v>
      </c>
      <c r="U131" s="180">
        <f>COUNTIF(C131:O131,"&gt;=200")</f>
        <v>0</v>
      </c>
      <c r="V131" s="180">
        <f>COUNTIF(C131:O131,"&gt;=100")</f>
        <v>0</v>
      </c>
    </row>
    <row r="132" spans="1:22" s="20" customFormat="1" ht="15.75">
      <c r="A132" s="81" t="s">
        <v>464</v>
      </c>
      <c r="B132" s="79" t="s">
        <v>514</v>
      </c>
      <c r="C132" s="46" t="s">
        <v>42</v>
      </c>
      <c r="D132" s="46" t="s">
        <v>42</v>
      </c>
      <c r="E132" s="46" t="s">
        <v>42</v>
      </c>
      <c r="F132" s="46" t="s">
        <v>42</v>
      </c>
      <c r="G132" s="46" t="s">
        <v>42</v>
      </c>
      <c r="H132" s="46" t="s">
        <v>42</v>
      </c>
      <c r="I132" s="46" t="s">
        <v>42</v>
      </c>
      <c r="J132" s="46" t="s">
        <v>42</v>
      </c>
      <c r="K132" s="306" t="s">
        <v>42</v>
      </c>
      <c r="L132" s="9" t="s">
        <v>42</v>
      </c>
      <c r="M132" s="9" t="s">
        <v>42</v>
      </c>
      <c r="N132" s="9" t="s">
        <v>42</v>
      </c>
      <c r="O132" s="9" t="s">
        <v>42</v>
      </c>
      <c r="P132" s="432">
        <v>2</v>
      </c>
      <c r="Q132" s="14">
        <f>SUM(C132:P132)</f>
        <v>2</v>
      </c>
      <c r="R132" s="16">
        <f>COUNTIF(C132:P132,"&gt;0")</f>
        <v>1</v>
      </c>
      <c r="S132" s="239">
        <f>Q132/R132</f>
        <v>2</v>
      </c>
      <c r="T132" s="180">
        <f>COUNTIF(C132:O132,"&gt;=300")</f>
        <v>0</v>
      </c>
      <c r="U132" s="180">
        <f>COUNTIF(C132:O132,"&gt;=200")</f>
        <v>0</v>
      </c>
      <c r="V132" s="180">
        <f>COUNTIF(C132:O132,"&gt;=100")</f>
        <v>0</v>
      </c>
    </row>
    <row r="133" spans="1:22" s="20" customFormat="1" ht="15.75">
      <c r="A133" s="81" t="s">
        <v>472</v>
      </c>
      <c r="B133" s="325" t="s">
        <v>98</v>
      </c>
      <c r="C133" s="165" t="s">
        <v>42</v>
      </c>
      <c r="D133" s="165" t="s">
        <v>42</v>
      </c>
      <c r="E133" s="165">
        <v>1</v>
      </c>
      <c r="F133" s="165" t="s">
        <v>42</v>
      </c>
      <c r="G133" s="165" t="s">
        <v>42</v>
      </c>
      <c r="H133" s="165" t="s">
        <v>42</v>
      </c>
      <c r="I133" s="165" t="s">
        <v>42</v>
      </c>
      <c r="J133" s="165" t="s">
        <v>42</v>
      </c>
      <c r="K133" s="308" t="s">
        <v>42</v>
      </c>
      <c r="L133" s="23" t="s">
        <v>42</v>
      </c>
      <c r="M133" s="23" t="s">
        <v>42</v>
      </c>
      <c r="N133" s="23" t="s">
        <v>42</v>
      </c>
      <c r="O133" s="23" t="s">
        <v>417</v>
      </c>
      <c r="P133" s="23"/>
      <c r="Q133" s="14">
        <f>SUM(C133:P133)</f>
        <v>1</v>
      </c>
      <c r="R133" s="16">
        <f>COUNTIF(C133:P133,"&gt;0")</f>
        <v>1</v>
      </c>
      <c r="S133" s="239">
        <f>Q133/R133</f>
        <v>1</v>
      </c>
      <c r="T133" s="180">
        <f>COUNTIF(C133:O133,"&gt;=300")</f>
        <v>0</v>
      </c>
      <c r="U133" s="180">
        <f>COUNTIF(C133:O133,"&gt;=200")</f>
        <v>0</v>
      </c>
      <c r="V133" s="180">
        <f>COUNTIF(C133:O133,"&gt;=100")</f>
        <v>0</v>
      </c>
    </row>
    <row r="134" spans="1:22" s="20" customFormat="1" ht="15.75">
      <c r="A134" s="81" t="s">
        <v>473</v>
      </c>
      <c r="B134" s="225" t="s">
        <v>99</v>
      </c>
      <c r="C134" s="55" t="s">
        <v>42</v>
      </c>
      <c r="D134" s="55" t="s">
        <v>42</v>
      </c>
      <c r="E134" s="55">
        <v>1</v>
      </c>
      <c r="F134" s="55" t="s">
        <v>42</v>
      </c>
      <c r="G134" s="55" t="s">
        <v>42</v>
      </c>
      <c r="H134" s="55" t="s">
        <v>42</v>
      </c>
      <c r="I134" s="55" t="s">
        <v>42</v>
      </c>
      <c r="J134" s="55" t="s">
        <v>42</v>
      </c>
      <c r="K134" s="363" t="s">
        <v>42</v>
      </c>
      <c r="L134" s="9" t="s">
        <v>42</v>
      </c>
      <c r="M134" s="9" t="s">
        <v>42</v>
      </c>
      <c r="N134" s="9" t="s">
        <v>42</v>
      </c>
      <c r="O134" s="149" t="s">
        <v>417</v>
      </c>
      <c r="P134" s="149"/>
      <c r="Q134" s="14">
        <f>SUM(C134:P134)</f>
        <v>1</v>
      </c>
      <c r="R134" s="16">
        <f>COUNTIF(C134:P134,"&gt;0")</f>
        <v>1</v>
      </c>
      <c r="S134" s="239">
        <f>Q134/R134</f>
        <v>1</v>
      </c>
      <c r="T134" s="180">
        <f>COUNTIF(C134:O134,"&gt;=300")</f>
        <v>0</v>
      </c>
      <c r="U134" s="180">
        <f>COUNTIF(C134:O134,"&gt;=200")</f>
        <v>0</v>
      </c>
      <c r="V134" s="180">
        <f>COUNTIF(C134:O134,"&gt;=100")</f>
        <v>0</v>
      </c>
    </row>
    <row r="135" spans="1:22" s="20" customFormat="1" ht="15.75">
      <c r="A135" s="81" t="s">
        <v>486</v>
      </c>
      <c r="B135" s="225" t="s">
        <v>107</v>
      </c>
      <c r="C135" s="55" t="s">
        <v>42</v>
      </c>
      <c r="D135" s="55">
        <v>1</v>
      </c>
      <c r="E135" s="55" t="s">
        <v>42</v>
      </c>
      <c r="F135" s="55" t="s">
        <v>42</v>
      </c>
      <c r="G135" s="55" t="s">
        <v>42</v>
      </c>
      <c r="H135" s="55" t="s">
        <v>42</v>
      </c>
      <c r="I135" s="55" t="s">
        <v>42</v>
      </c>
      <c r="J135" s="55" t="s">
        <v>42</v>
      </c>
      <c r="K135" s="363" t="s">
        <v>42</v>
      </c>
      <c r="L135" s="9" t="s">
        <v>42</v>
      </c>
      <c r="M135" s="9" t="s">
        <v>42</v>
      </c>
      <c r="N135" s="9" t="s">
        <v>42</v>
      </c>
      <c r="O135" s="149" t="s">
        <v>417</v>
      </c>
      <c r="P135" s="149"/>
      <c r="Q135" s="14">
        <f>SUM(C135:P135)</f>
        <v>1</v>
      </c>
      <c r="R135" s="16">
        <f>COUNTIF(C135:P135,"&gt;0")</f>
        <v>1</v>
      </c>
      <c r="S135" s="239">
        <f>Q135/R135</f>
        <v>1</v>
      </c>
      <c r="T135" s="180">
        <f>COUNTIF(C135:O135,"&gt;=300")</f>
        <v>0</v>
      </c>
      <c r="U135" s="180">
        <f>COUNTIF(C135:O135,"&gt;=200")</f>
        <v>0</v>
      </c>
      <c r="V135" s="180">
        <f>COUNTIF(C135:O135,"&gt;=100")</f>
        <v>0</v>
      </c>
    </row>
    <row r="136" spans="1:22" s="20" customFormat="1" ht="15.75">
      <c r="A136" s="81" t="s">
        <v>478</v>
      </c>
      <c r="B136" s="79" t="s">
        <v>179</v>
      </c>
      <c r="C136" s="46" t="s">
        <v>42</v>
      </c>
      <c r="D136" s="46" t="s">
        <v>42</v>
      </c>
      <c r="E136" s="46" t="s">
        <v>42</v>
      </c>
      <c r="F136" s="46" t="s">
        <v>42</v>
      </c>
      <c r="G136" s="46" t="s">
        <v>42</v>
      </c>
      <c r="H136" s="46">
        <v>1</v>
      </c>
      <c r="I136" s="46" t="s">
        <v>42</v>
      </c>
      <c r="J136" s="46" t="s">
        <v>42</v>
      </c>
      <c r="K136" s="306" t="s">
        <v>42</v>
      </c>
      <c r="L136" s="9" t="s">
        <v>42</v>
      </c>
      <c r="M136" s="9" t="s">
        <v>42</v>
      </c>
      <c r="N136" s="9" t="s">
        <v>42</v>
      </c>
      <c r="O136" s="149" t="s">
        <v>417</v>
      </c>
      <c r="P136" s="149"/>
      <c r="Q136" s="14">
        <f>SUM(C136:P136)</f>
        <v>1</v>
      </c>
      <c r="R136" s="16">
        <f>COUNTIF(C136:P136,"&gt;0")</f>
        <v>1</v>
      </c>
      <c r="S136" s="239">
        <f>Q136/R136</f>
        <v>1</v>
      </c>
      <c r="T136" s="180">
        <f>COUNTIF(C136:O136,"&gt;=300")</f>
        <v>0</v>
      </c>
      <c r="U136" s="180">
        <f>COUNTIF(C136:O136,"&gt;=200")</f>
        <v>0</v>
      </c>
      <c r="V136" s="180">
        <f>COUNTIF(C136:O136,"&gt;=100")</f>
        <v>0</v>
      </c>
    </row>
    <row r="137" spans="1:22" s="20" customFormat="1" ht="15.75">
      <c r="A137" s="81" t="s">
        <v>482</v>
      </c>
      <c r="B137" s="79" t="s">
        <v>180</v>
      </c>
      <c r="C137" s="46" t="s">
        <v>42</v>
      </c>
      <c r="D137" s="46" t="s">
        <v>42</v>
      </c>
      <c r="E137" s="46" t="s">
        <v>42</v>
      </c>
      <c r="F137" s="46" t="s">
        <v>42</v>
      </c>
      <c r="G137" s="46" t="s">
        <v>42</v>
      </c>
      <c r="H137" s="46">
        <v>1</v>
      </c>
      <c r="I137" s="46" t="s">
        <v>42</v>
      </c>
      <c r="J137" s="46" t="s">
        <v>42</v>
      </c>
      <c r="K137" s="306" t="s">
        <v>42</v>
      </c>
      <c r="L137" s="9" t="s">
        <v>42</v>
      </c>
      <c r="M137" s="9" t="s">
        <v>42</v>
      </c>
      <c r="N137" s="9" t="s">
        <v>42</v>
      </c>
      <c r="O137" s="149" t="s">
        <v>417</v>
      </c>
      <c r="P137" s="149"/>
      <c r="Q137" s="14">
        <f>SUM(C137:P137)</f>
        <v>1</v>
      </c>
      <c r="R137" s="16">
        <f>COUNTIF(C137:P137,"&gt;0")</f>
        <v>1</v>
      </c>
      <c r="S137" s="239">
        <f>Q137/R137</f>
        <v>1</v>
      </c>
      <c r="T137" s="180">
        <f>COUNTIF(C137:O137,"&gt;=300")</f>
        <v>0</v>
      </c>
      <c r="U137" s="180">
        <f>COUNTIF(C137:O137,"&gt;=200")</f>
        <v>0</v>
      </c>
      <c r="V137" s="180">
        <f>COUNTIF(C137:O137,"&gt;=100")</f>
        <v>0</v>
      </c>
    </row>
    <row r="138" spans="1:22" s="20" customFormat="1" ht="15.75">
      <c r="A138" s="81" t="s">
        <v>483</v>
      </c>
      <c r="B138" s="79" t="s">
        <v>442</v>
      </c>
      <c r="C138" s="46" t="s">
        <v>42</v>
      </c>
      <c r="D138" s="46" t="s">
        <v>42</v>
      </c>
      <c r="E138" s="46" t="s">
        <v>42</v>
      </c>
      <c r="F138" s="46" t="s">
        <v>42</v>
      </c>
      <c r="G138" s="46" t="s">
        <v>42</v>
      </c>
      <c r="H138" s="46" t="s">
        <v>42</v>
      </c>
      <c r="I138" s="46" t="s">
        <v>42</v>
      </c>
      <c r="J138" s="46" t="s">
        <v>42</v>
      </c>
      <c r="K138" s="371" t="s">
        <v>42</v>
      </c>
      <c r="L138" s="9" t="s">
        <v>42</v>
      </c>
      <c r="M138" s="9">
        <v>1</v>
      </c>
      <c r="N138" s="9" t="s">
        <v>42</v>
      </c>
      <c r="O138" s="149" t="s">
        <v>417</v>
      </c>
      <c r="P138" s="149"/>
      <c r="Q138" s="14">
        <f>SUM(C138:P138)</f>
        <v>1</v>
      </c>
      <c r="R138" s="16">
        <f>COUNTIF(C138:P138,"&gt;0")</f>
        <v>1</v>
      </c>
      <c r="S138" s="239">
        <f>Q138/R138</f>
        <v>1</v>
      </c>
      <c r="T138" s="180">
        <f>COUNTIF(C138:O138,"&gt;=300")</f>
        <v>0</v>
      </c>
      <c r="U138" s="180">
        <f>COUNTIF(C138:O138,"&gt;=200")</f>
        <v>0</v>
      </c>
      <c r="V138" s="180">
        <f>COUNTIF(C138:O138,"&gt;=100")</f>
        <v>0</v>
      </c>
    </row>
    <row r="139" spans="1:22" s="20" customFormat="1" ht="15.75">
      <c r="A139" s="81" t="s">
        <v>489</v>
      </c>
      <c r="B139" s="79" t="s">
        <v>445</v>
      </c>
      <c r="C139" s="46" t="s">
        <v>42</v>
      </c>
      <c r="D139" s="46" t="s">
        <v>42</v>
      </c>
      <c r="E139" s="46" t="s">
        <v>42</v>
      </c>
      <c r="F139" s="46" t="s">
        <v>42</v>
      </c>
      <c r="G139" s="46" t="s">
        <v>42</v>
      </c>
      <c r="H139" s="46" t="s">
        <v>42</v>
      </c>
      <c r="I139" s="46" t="s">
        <v>42</v>
      </c>
      <c r="J139" s="46" t="s">
        <v>42</v>
      </c>
      <c r="K139" s="371" t="s">
        <v>42</v>
      </c>
      <c r="L139" s="9" t="s">
        <v>42</v>
      </c>
      <c r="M139" s="9">
        <v>1</v>
      </c>
      <c r="N139" s="9" t="s">
        <v>42</v>
      </c>
      <c r="O139" s="149" t="s">
        <v>417</v>
      </c>
      <c r="P139" s="149"/>
      <c r="Q139" s="14">
        <f>SUM(C139:P139)</f>
        <v>1</v>
      </c>
      <c r="R139" s="16">
        <f>COUNTIF(C139:P139,"&gt;0")</f>
        <v>1</v>
      </c>
      <c r="S139" s="239">
        <f>Q139/R139</f>
        <v>1</v>
      </c>
      <c r="T139" s="180">
        <f>COUNTIF(C139:O139,"&gt;=300")</f>
        <v>0</v>
      </c>
      <c r="U139" s="180">
        <f>COUNTIF(C139:O139,"&gt;=200")</f>
        <v>0</v>
      </c>
      <c r="V139" s="180">
        <f>COUNTIF(C139:O139,"&gt;=100")</f>
        <v>0</v>
      </c>
    </row>
    <row r="140" spans="1:22" s="20" customFormat="1" ht="15.75">
      <c r="A140" s="81" t="s">
        <v>490</v>
      </c>
      <c r="B140" s="225" t="s">
        <v>123</v>
      </c>
      <c r="C140" s="55">
        <v>0</v>
      </c>
      <c r="D140" s="55" t="s">
        <v>42</v>
      </c>
      <c r="E140" s="55" t="s">
        <v>42</v>
      </c>
      <c r="F140" s="55" t="s">
        <v>42</v>
      </c>
      <c r="G140" s="55" t="s">
        <v>42</v>
      </c>
      <c r="H140" s="55" t="s">
        <v>42</v>
      </c>
      <c r="I140" s="55" t="s">
        <v>42</v>
      </c>
      <c r="J140" s="55" t="s">
        <v>42</v>
      </c>
      <c r="K140" s="363" t="s">
        <v>42</v>
      </c>
      <c r="L140" s="9" t="s">
        <v>42</v>
      </c>
      <c r="M140" s="9" t="s">
        <v>42</v>
      </c>
      <c r="N140" s="9" t="s">
        <v>42</v>
      </c>
      <c r="O140" s="149" t="s">
        <v>417</v>
      </c>
      <c r="P140" s="149"/>
      <c r="Q140" s="14">
        <f>SUM(C140:P140)</f>
        <v>0</v>
      </c>
      <c r="R140" s="16">
        <f>COUNTIF(C140:P140,"&gt;0")</f>
        <v>0</v>
      </c>
      <c r="S140" s="239" t="e">
        <f>Q140/R140</f>
        <v>#DIV/0!</v>
      </c>
      <c r="T140" s="180">
        <f>COUNTIF(C140:O140,"&gt;=300")</f>
        <v>0</v>
      </c>
      <c r="U140" s="180">
        <f>COUNTIF(C140:O140,"&gt;=200")</f>
        <v>0</v>
      </c>
      <c r="V140" s="180">
        <f>COUNTIF(C140:O140,"&gt;=100")</f>
        <v>0</v>
      </c>
    </row>
    <row r="141" spans="1:22" s="20" customFormat="1" ht="15.75">
      <c r="A141" s="81" t="s">
        <v>493</v>
      </c>
      <c r="B141" s="79" t="s">
        <v>39</v>
      </c>
      <c r="C141" s="46" t="s">
        <v>42</v>
      </c>
      <c r="D141" s="46" t="s">
        <v>42</v>
      </c>
      <c r="E141" s="46" t="s">
        <v>42</v>
      </c>
      <c r="F141" s="46" t="s">
        <v>42</v>
      </c>
      <c r="G141" s="46">
        <v>0</v>
      </c>
      <c r="H141" s="46" t="s">
        <v>42</v>
      </c>
      <c r="I141" s="46" t="s">
        <v>42</v>
      </c>
      <c r="J141" s="46" t="s">
        <v>42</v>
      </c>
      <c r="K141" s="306" t="s">
        <v>42</v>
      </c>
      <c r="L141" s="9" t="s">
        <v>42</v>
      </c>
      <c r="M141" s="9" t="s">
        <v>42</v>
      </c>
      <c r="N141" s="9" t="s">
        <v>42</v>
      </c>
      <c r="O141" s="149" t="s">
        <v>417</v>
      </c>
      <c r="P141" s="149"/>
      <c r="Q141" s="14">
        <f>SUM(C141:P141)</f>
        <v>0</v>
      </c>
      <c r="R141" s="16">
        <f>COUNTIF(C141:P141,"&gt;0")</f>
        <v>0</v>
      </c>
      <c r="S141" s="239" t="e">
        <f>Q141/R141</f>
        <v>#DIV/0!</v>
      </c>
      <c r="T141" s="180">
        <f>COUNTIF(C141:O141,"&gt;=300")</f>
        <v>0</v>
      </c>
      <c r="U141" s="180">
        <f>COUNTIF(C141:O141,"&gt;=200")</f>
        <v>0</v>
      </c>
      <c r="V141" s="180">
        <f>COUNTIF(C141:O141,"&gt;=100")</f>
        <v>0</v>
      </c>
    </row>
    <row r="142" spans="1:22" s="20" customFormat="1" ht="15.75">
      <c r="A142" s="81" t="s">
        <v>495</v>
      </c>
      <c r="B142" s="79" t="s">
        <v>157</v>
      </c>
      <c r="C142" s="46" t="s">
        <v>42</v>
      </c>
      <c r="D142" s="46" t="s">
        <v>42</v>
      </c>
      <c r="E142" s="46" t="s">
        <v>42</v>
      </c>
      <c r="F142" s="46" t="s">
        <v>42</v>
      </c>
      <c r="G142" s="46" t="s">
        <v>42</v>
      </c>
      <c r="H142" s="46" t="s">
        <v>42</v>
      </c>
      <c r="I142" s="46">
        <v>0</v>
      </c>
      <c r="J142" s="46" t="s">
        <v>42</v>
      </c>
      <c r="K142" s="306" t="s">
        <v>42</v>
      </c>
      <c r="L142" s="9" t="s">
        <v>42</v>
      </c>
      <c r="M142" s="9" t="s">
        <v>42</v>
      </c>
      <c r="N142" s="9" t="s">
        <v>42</v>
      </c>
      <c r="O142" s="149" t="s">
        <v>417</v>
      </c>
      <c r="P142" s="149"/>
      <c r="Q142" s="14">
        <f>SUM(C142:P142)</f>
        <v>0</v>
      </c>
      <c r="R142" s="16">
        <f>COUNTIF(C142:P142,"&gt;0")</f>
        <v>0</v>
      </c>
      <c r="S142" s="239" t="e">
        <f>Q142/R142</f>
        <v>#DIV/0!</v>
      </c>
      <c r="T142" s="180">
        <f>COUNTIF(C142:O142,"&gt;=300")</f>
        <v>0</v>
      </c>
      <c r="U142" s="180">
        <f>COUNTIF(C142:O142,"&gt;=200")</f>
        <v>0</v>
      </c>
      <c r="V142" s="180">
        <f>COUNTIF(C142:O142,"&gt;=100")</f>
        <v>0</v>
      </c>
    </row>
    <row r="143" spans="1:22" s="20" customFormat="1" ht="15.75">
      <c r="A143" s="81" t="s">
        <v>497</v>
      </c>
      <c r="B143" s="325" t="s">
        <v>319</v>
      </c>
      <c r="C143" s="165" t="s">
        <v>42</v>
      </c>
      <c r="D143" s="165" t="s">
        <v>42</v>
      </c>
      <c r="E143" s="165" t="s">
        <v>42</v>
      </c>
      <c r="F143" s="165" t="s">
        <v>42</v>
      </c>
      <c r="G143" s="165" t="s">
        <v>42</v>
      </c>
      <c r="H143" s="165">
        <v>0</v>
      </c>
      <c r="I143" s="165" t="s">
        <v>42</v>
      </c>
      <c r="J143" s="165" t="s">
        <v>42</v>
      </c>
      <c r="K143" s="165" t="s">
        <v>42</v>
      </c>
      <c r="L143" s="165" t="s">
        <v>42</v>
      </c>
      <c r="M143" s="165" t="s">
        <v>42</v>
      </c>
      <c r="N143" s="165" t="s">
        <v>42</v>
      </c>
      <c r="O143" s="165" t="s">
        <v>417</v>
      </c>
      <c r="P143" s="23"/>
      <c r="Q143" s="14">
        <f>SUM(C143:P143)</f>
        <v>0</v>
      </c>
      <c r="R143" s="16">
        <f>COUNTIF(C143:P143,"&gt;0")</f>
        <v>0</v>
      </c>
      <c r="S143" s="239" t="e">
        <f>Q143/R143</f>
        <v>#DIV/0!</v>
      </c>
      <c r="T143" s="180">
        <f>COUNTIF(C143:O143,"&gt;=300")</f>
        <v>0</v>
      </c>
      <c r="U143" s="180">
        <f>COUNTIF(C143:O143,"&gt;=200")</f>
        <v>0</v>
      </c>
      <c r="V143" s="180">
        <f>COUNTIF(C143:O143,"&gt;=100")</f>
        <v>0</v>
      </c>
    </row>
    <row r="144" spans="1:22" s="20" customFormat="1" ht="15.75">
      <c r="A144" s="81" t="s">
        <v>506</v>
      </c>
      <c r="B144" s="79" t="s">
        <v>343</v>
      </c>
      <c r="C144" s="46" t="s">
        <v>42</v>
      </c>
      <c r="D144" s="46" t="s">
        <v>42</v>
      </c>
      <c r="E144" s="46" t="s">
        <v>42</v>
      </c>
      <c r="F144" s="46" t="s">
        <v>42</v>
      </c>
      <c r="G144" s="46" t="s">
        <v>42</v>
      </c>
      <c r="H144" s="46" t="s">
        <v>42</v>
      </c>
      <c r="I144" s="46" t="s">
        <v>42</v>
      </c>
      <c r="J144" s="46" t="s">
        <v>42</v>
      </c>
      <c r="K144" s="159">
        <v>0</v>
      </c>
      <c r="L144" s="46" t="s">
        <v>42</v>
      </c>
      <c r="M144" s="46" t="s">
        <v>42</v>
      </c>
      <c r="N144" s="46" t="s">
        <v>42</v>
      </c>
      <c r="O144" s="55" t="s">
        <v>417</v>
      </c>
      <c r="P144" s="149"/>
      <c r="Q144" s="14">
        <f>SUM(C144:P144)</f>
        <v>0</v>
      </c>
      <c r="R144" s="16">
        <f>COUNTIF(C144:P144,"&gt;0")</f>
        <v>0</v>
      </c>
      <c r="S144" s="239" t="e">
        <f>Q144/R144</f>
        <v>#DIV/0!</v>
      </c>
      <c r="T144" s="180">
        <f>COUNTIF(C144:O144,"&gt;=300")</f>
        <v>0</v>
      </c>
      <c r="U144" s="180">
        <f>COUNTIF(C144:O144,"&gt;=200")</f>
        <v>0</v>
      </c>
      <c r="V144" s="180">
        <f>COUNTIF(C144:O144,"&gt;=100")</f>
        <v>0</v>
      </c>
    </row>
    <row r="145" spans="1:22" s="20" customFormat="1" ht="15.75">
      <c r="A145" s="81" t="s">
        <v>507</v>
      </c>
      <c r="B145" s="79" t="s">
        <v>435</v>
      </c>
      <c r="C145" s="46" t="s">
        <v>42</v>
      </c>
      <c r="D145" s="46" t="s">
        <v>42</v>
      </c>
      <c r="E145" s="46" t="s">
        <v>42</v>
      </c>
      <c r="F145" s="46" t="s">
        <v>42</v>
      </c>
      <c r="G145" s="46" t="s">
        <v>42</v>
      </c>
      <c r="H145" s="46" t="s">
        <v>42</v>
      </c>
      <c r="I145" s="46" t="s">
        <v>42</v>
      </c>
      <c r="J145" s="46" t="s">
        <v>42</v>
      </c>
      <c r="K145" s="46" t="s">
        <v>42</v>
      </c>
      <c r="L145" s="46" t="s">
        <v>42</v>
      </c>
      <c r="M145" s="46">
        <v>0</v>
      </c>
      <c r="N145" s="46" t="s">
        <v>42</v>
      </c>
      <c r="O145" s="55" t="s">
        <v>417</v>
      </c>
      <c r="P145" s="149"/>
      <c r="Q145" s="14">
        <f>SUM(C145:P145)</f>
        <v>0</v>
      </c>
      <c r="R145" s="16">
        <f>COUNTIF(C145:P145,"&gt;0")</f>
        <v>0</v>
      </c>
      <c r="S145" s="239" t="e">
        <f>Q145/R145</f>
        <v>#DIV/0!</v>
      </c>
      <c r="T145" s="180">
        <f>COUNTIF(C145:O145,"&gt;=300")</f>
        <v>0</v>
      </c>
      <c r="U145" s="180">
        <f>COUNTIF(C145:O145,"&gt;=200")</f>
        <v>0</v>
      </c>
      <c r="V145" s="180">
        <f>COUNTIF(C145:O145,"&gt;=100")</f>
        <v>0</v>
      </c>
    </row>
    <row r="146" spans="1:22" s="20" customFormat="1" ht="15.75">
      <c r="A146" s="81" t="s">
        <v>508</v>
      </c>
      <c r="B146" s="325" t="s">
        <v>448</v>
      </c>
      <c r="C146" s="165" t="s">
        <v>42</v>
      </c>
      <c r="D146" s="165" t="s">
        <v>42</v>
      </c>
      <c r="E146" s="165" t="s">
        <v>42</v>
      </c>
      <c r="F146" s="165" t="s">
        <v>42</v>
      </c>
      <c r="G146" s="165" t="s">
        <v>42</v>
      </c>
      <c r="H146" s="165" t="s">
        <v>42</v>
      </c>
      <c r="I146" s="165" t="s">
        <v>42</v>
      </c>
      <c r="J146" s="165" t="s">
        <v>42</v>
      </c>
      <c r="K146" s="165" t="s">
        <v>42</v>
      </c>
      <c r="L146" s="165" t="s">
        <v>42</v>
      </c>
      <c r="M146" s="165">
        <v>0</v>
      </c>
      <c r="N146" s="165" t="s">
        <v>42</v>
      </c>
      <c r="O146" s="165" t="s">
        <v>417</v>
      </c>
      <c r="P146" s="23"/>
      <c r="Q146" s="14">
        <f>SUM(C146:P146)</f>
        <v>0</v>
      </c>
      <c r="R146" s="16">
        <f>COUNTIF(C146:P146,"&gt;0")</f>
        <v>0</v>
      </c>
      <c r="S146" s="239" t="e">
        <f>Q146/R146</f>
        <v>#DIV/0!</v>
      </c>
      <c r="T146" s="180">
        <f>COUNTIF(C146:O146,"&gt;=300")</f>
        <v>0</v>
      </c>
      <c r="U146" s="180">
        <f>COUNTIF(C146:O146,"&gt;=200")</f>
        <v>0</v>
      </c>
      <c r="V146" s="180">
        <f>COUNTIF(C146:O146,"&gt;=100")</f>
        <v>0</v>
      </c>
    </row>
    <row r="147" spans="1:22" s="20" customFormat="1" ht="15.75">
      <c r="A147" s="81" t="s">
        <v>509</v>
      </c>
      <c r="B147" s="79" t="s">
        <v>496</v>
      </c>
      <c r="C147" s="46" t="s">
        <v>42</v>
      </c>
      <c r="D147" s="46" t="s">
        <v>42</v>
      </c>
      <c r="E147" s="46" t="s">
        <v>42</v>
      </c>
      <c r="F147" s="46" t="s">
        <v>42</v>
      </c>
      <c r="G147" s="46" t="s">
        <v>42</v>
      </c>
      <c r="H147" s="46" t="s">
        <v>42</v>
      </c>
      <c r="I147" s="46" t="s">
        <v>42</v>
      </c>
      <c r="J147" s="46" t="s">
        <v>42</v>
      </c>
      <c r="K147" s="46" t="s">
        <v>42</v>
      </c>
      <c r="L147" s="46" t="s">
        <v>42</v>
      </c>
      <c r="M147" s="46" t="s">
        <v>42</v>
      </c>
      <c r="N147" s="46" t="s">
        <v>42</v>
      </c>
      <c r="O147" s="46">
        <v>0</v>
      </c>
      <c r="P147" s="9"/>
      <c r="Q147" s="14">
        <f>SUM(C147:P147)</f>
        <v>0</v>
      </c>
      <c r="R147" s="16">
        <f>COUNTIF(C147:P147,"&gt;0")</f>
        <v>0</v>
      </c>
      <c r="S147" s="239" t="e">
        <f>Q147/R147</f>
        <v>#DIV/0!</v>
      </c>
      <c r="T147" s="180">
        <f>COUNTIF(C147:O147,"&gt;=300")</f>
        <v>0</v>
      </c>
      <c r="U147" s="180">
        <f>COUNTIF(C147:O147,"&gt;=200")</f>
        <v>0</v>
      </c>
      <c r="V147" s="180">
        <f>COUNTIF(C147:O147,"&gt;=100")</f>
        <v>0</v>
      </c>
    </row>
    <row r="148" spans="1:22" s="20" customFormat="1" ht="15.75">
      <c r="A148" s="81" t="s">
        <v>510</v>
      </c>
      <c r="B148" s="79" t="s">
        <v>505</v>
      </c>
      <c r="C148" s="46" t="s">
        <v>42</v>
      </c>
      <c r="D148" s="46" t="s">
        <v>42</v>
      </c>
      <c r="E148" s="46" t="s">
        <v>42</v>
      </c>
      <c r="F148" s="46" t="s">
        <v>42</v>
      </c>
      <c r="G148" s="46" t="s">
        <v>42</v>
      </c>
      <c r="H148" s="46" t="s">
        <v>42</v>
      </c>
      <c r="I148" s="46" t="s">
        <v>42</v>
      </c>
      <c r="J148" s="46" t="s">
        <v>42</v>
      </c>
      <c r="K148" s="46" t="s">
        <v>42</v>
      </c>
      <c r="L148" s="46" t="s">
        <v>42</v>
      </c>
      <c r="M148" s="46" t="s">
        <v>42</v>
      </c>
      <c r="N148" s="46" t="s">
        <v>42</v>
      </c>
      <c r="O148" s="46" t="s">
        <v>42</v>
      </c>
      <c r="P148" s="9">
        <v>0</v>
      </c>
      <c r="Q148" s="14">
        <f>SUM(C148:P148)</f>
        <v>0</v>
      </c>
      <c r="R148" s="16">
        <f>COUNTIF(C148:P148,"&gt;0")</f>
        <v>0</v>
      </c>
      <c r="S148" s="239" t="e">
        <f>Q148/R148</f>
        <v>#DIV/0!</v>
      </c>
      <c r="T148" s="180">
        <f>COUNTIF(C148:O148,"&gt;=300")</f>
        <v>0</v>
      </c>
      <c r="U148" s="180">
        <f>COUNTIF(C148:O148,"&gt;=200")</f>
        <v>0</v>
      </c>
      <c r="V148" s="180">
        <f>COUNTIF(C148:O148,"&gt;=100")</f>
        <v>0</v>
      </c>
    </row>
    <row r="149" spans="1:22" s="20" customFormat="1" ht="15.75">
      <c r="A149" s="81" t="s">
        <v>511</v>
      </c>
      <c r="B149" s="79" t="s">
        <v>515</v>
      </c>
      <c r="C149" s="46" t="s">
        <v>42</v>
      </c>
      <c r="D149" s="46" t="s">
        <v>42</v>
      </c>
      <c r="E149" s="46" t="s">
        <v>42</v>
      </c>
      <c r="F149" s="46" t="s">
        <v>42</v>
      </c>
      <c r="G149" s="46" t="s">
        <v>42</v>
      </c>
      <c r="H149" s="46" t="s">
        <v>42</v>
      </c>
      <c r="I149" s="46" t="s">
        <v>42</v>
      </c>
      <c r="J149" s="46" t="s">
        <v>42</v>
      </c>
      <c r="K149" s="46" t="s">
        <v>42</v>
      </c>
      <c r="L149" s="46" t="s">
        <v>42</v>
      </c>
      <c r="M149" s="46" t="s">
        <v>42</v>
      </c>
      <c r="N149" s="46" t="s">
        <v>42</v>
      </c>
      <c r="O149" s="46" t="s">
        <v>42</v>
      </c>
      <c r="P149" s="9">
        <v>0</v>
      </c>
      <c r="Q149" s="14">
        <f>SUM(C149:P149)</f>
        <v>0</v>
      </c>
      <c r="R149" s="16">
        <f>COUNTIF(C149:P149,"&gt;0")</f>
        <v>0</v>
      </c>
      <c r="S149" s="239" t="e">
        <f>Q149/R149</f>
        <v>#DIV/0!</v>
      </c>
      <c r="T149" s="180">
        <f>COUNTIF(C149:O149,"&gt;=300")</f>
        <v>0</v>
      </c>
      <c r="U149" s="180">
        <f>COUNTIF(C149:O149,"&gt;=200")</f>
        <v>0</v>
      </c>
      <c r="V149" s="180">
        <f>COUNTIF(C149:O149,"&gt;=100")</f>
        <v>0</v>
      </c>
    </row>
    <row r="150" spans="1:22" s="20" customFormat="1" ht="15.75">
      <c r="A150" s="81" t="s">
        <v>516</v>
      </c>
      <c r="B150" s="225" t="s">
        <v>122</v>
      </c>
      <c r="C150" s="55">
        <v>0</v>
      </c>
      <c r="D150" s="55" t="s">
        <v>42</v>
      </c>
      <c r="E150" s="55" t="s">
        <v>42</v>
      </c>
      <c r="F150" s="55" t="s">
        <v>42</v>
      </c>
      <c r="G150" s="55" t="s">
        <v>42</v>
      </c>
      <c r="H150" s="55" t="s">
        <v>42</v>
      </c>
      <c r="I150" s="55" t="s">
        <v>42</v>
      </c>
      <c r="J150" s="55" t="s">
        <v>42</v>
      </c>
      <c r="K150" s="363" t="s">
        <v>42</v>
      </c>
      <c r="L150" s="9" t="s">
        <v>42</v>
      </c>
      <c r="M150" s="9" t="s">
        <v>42</v>
      </c>
      <c r="N150" s="149" t="s">
        <v>42</v>
      </c>
      <c r="O150" s="149" t="s">
        <v>42</v>
      </c>
      <c r="P150" s="9"/>
      <c r="Q150" s="14">
        <f>SUM(C150:P150)</f>
        <v>0</v>
      </c>
      <c r="R150" s="16">
        <f>COUNTIF(C150:P150,"&gt;0")</f>
        <v>0</v>
      </c>
      <c r="S150" s="239" t="e">
        <f>Q150/R150</f>
        <v>#DIV/0!</v>
      </c>
      <c r="T150" s="180">
        <f>COUNTIF(C150:O150,"&gt;=300")</f>
        <v>0</v>
      </c>
      <c r="U150" s="180">
        <f>COUNTIF(C150:O150,"&gt;=200")</f>
        <v>0</v>
      </c>
      <c r="V150" s="180">
        <f>COUNTIF(C150:O150,"&gt;=100")</f>
        <v>0</v>
      </c>
    </row>
    <row r="151" spans="2:22" ht="18">
      <c r="B151" s="241"/>
      <c r="C151" s="5" t="s">
        <v>45</v>
      </c>
      <c r="D151" s="5" t="s">
        <v>46</v>
      </c>
      <c r="E151" s="5" t="s">
        <v>47</v>
      </c>
      <c r="F151" s="5" t="s">
        <v>48</v>
      </c>
      <c r="G151" s="5" t="s">
        <v>49</v>
      </c>
      <c r="H151" s="5" t="s">
        <v>149</v>
      </c>
      <c r="I151" s="5" t="s">
        <v>151</v>
      </c>
      <c r="J151" s="5" t="s">
        <v>191</v>
      </c>
      <c r="K151" s="5" t="s">
        <v>228</v>
      </c>
      <c r="L151" s="5" t="s">
        <v>352</v>
      </c>
      <c r="M151" s="5" t="s">
        <v>416</v>
      </c>
      <c r="N151" s="5" t="s">
        <v>452</v>
      </c>
      <c r="O151" s="5" t="s">
        <v>470</v>
      </c>
      <c r="P151" s="5" t="s">
        <v>501</v>
      </c>
      <c r="Q151" s="28" t="s">
        <v>50</v>
      </c>
      <c r="R151" s="31" t="s">
        <v>146</v>
      </c>
      <c r="S151" s="178" t="s">
        <v>227</v>
      </c>
      <c r="T151" s="31"/>
      <c r="U151" s="31"/>
      <c r="V151" s="6"/>
    </row>
    <row r="152" spans="2:22" ht="18">
      <c r="B152" s="30" t="s">
        <v>139</v>
      </c>
      <c r="C152" s="300">
        <f aca="true" t="shared" si="0" ref="C152:J152">SUM(C4:C109)</f>
        <v>1726</v>
      </c>
      <c r="D152" s="300">
        <f t="shared" si="0"/>
        <v>1213</v>
      </c>
      <c r="E152" s="300">
        <f t="shared" si="0"/>
        <v>1590</v>
      </c>
      <c r="F152" s="301">
        <f t="shared" si="0"/>
        <v>1803</v>
      </c>
      <c r="G152" s="300">
        <f t="shared" si="0"/>
        <v>1681</v>
      </c>
      <c r="H152" s="300">
        <f t="shared" si="0"/>
        <v>1487</v>
      </c>
      <c r="I152" s="300">
        <f t="shared" si="0"/>
        <v>1356</v>
      </c>
      <c r="J152" s="300">
        <f t="shared" si="0"/>
        <v>1141</v>
      </c>
      <c r="K152" s="300">
        <f>SUM(K4:K109)</f>
        <v>1601</v>
      </c>
      <c r="L152" s="300">
        <f>SUM(L4:L150)</f>
        <v>1660</v>
      </c>
      <c r="M152" s="300">
        <f>SUM(M4:M150)</f>
        <v>1247</v>
      </c>
      <c r="N152" s="300">
        <f>SUM(N4:N150)</f>
        <v>1501</v>
      </c>
      <c r="O152" s="302">
        <f>SUM(O4:O150)</f>
        <v>1054</v>
      </c>
      <c r="P152" s="337">
        <f>SUM(P4:P150)</f>
        <v>211</v>
      </c>
      <c r="Q152" s="328">
        <f>SUM(C152:P152)</f>
        <v>19271</v>
      </c>
      <c r="R152" s="29">
        <v>14</v>
      </c>
      <c r="S152" s="299">
        <f>Q152/R152</f>
        <v>1376.5</v>
      </c>
      <c r="T152" s="319">
        <f>SUM(T4:T109)</f>
        <v>2</v>
      </c>
      <c r="U152" s="130">
        <f>SUM(U4:U109)</f>
        <v>16</v>
      </c>
      <c r="V152" s="198">
        <f>SUM(V4:V109)</f>
        <v>76</v>
      </c>
    </row>
    <row r="153" spans="2:24" ht="15.75">
      <c r="B153" s="129" t="s">
        <v>285</v>
      </c>
      <c r="C153" s="131">
        <f>COUNTIF(C4:C109,"&gt;0")</f>
        <v>26</v>
      </c>
      <c r="D153" s="4">
        <f aca="true" t="shared" si="1" ref="D153:K153">COUNTIF(D4:D109,"&gt;0")</f>
        <v>25</v>
      </c>
      <c r="E153" s="4">
        <f t="shared" si="1"/>
        <v>21</v>
      </c>
      <c r="F153" s="4">
        <f t="shared" si="1"/>
        <v>22</v>
      </c>
      <c r="G153" s="5">
        <f t="shared" si="1"/>
        <v>20</v>
      </c>
      <c r="H153" s="462">
        <f t="shared" si="1"/>
        <v>19</v>
      </c>
      <c r="I153" s="4">
        <f t="shared" si="1"/>
        <v>22</v>
      </c>
      <c r="J153" s="4">
        <f t="shared" si="1"/>
        <v>23</v>
      </c>
      <c r="K153" s="5">
        <f t="shared" si="1"/>
        <v>22</v>
      </c>
      <c r="L153" s="5">
        <f>COUNTIF(L4:L150,"&gt;0")</f>
        <v>23</v>
      </c>
      <c r="M153" s="5">
        <f>COUNTIF(M4:M150,"&gt;0")</f>
        <v>28</v>
      </c>
      <c r="N153" s="5">
        <f>COUNTIF(N4:N150,"&gt;0")</f>
        <v>22</v>
      </c>
      <c r="O153" s="5">
        <f>COUNTIF(O4:O150,"&gt;0")</f>
        <v>25</v>
      </c>
      <c r="P153" s="338">
        <f>COUNTIF(P4:P150,"&gt;0")</f>
        <v>16</v>
      </c>
      <c r="V153" s="199" t="s">
        <v>336</v>
      </c>
      <c r="W153" s="200"/>
      <c r="X153" s="201"/>
    </row>
    <row r="154" spans="20:24" ht="15.75">
      <c r="T154" s="313"/>
      <c r="U154" s="195" t="s">
        <v>337</v>
      </c>
      <c r="V154" s="196"/>
      <c r="W154" s="196"/>
      <c r="X154" s="197"/>
    </row>
    <row r="155" spans="20:23" ht="15.75">
      <c r="T155" s="315" t="s">
        <v>433</v>
      </c>
      <c r="U155" s="316"/>
      <c r="V155" s="317"/>
      <c r="W155" s="318"/>
    </row>
    <row r="156" ht="15.75">
      <c r="T156" s="314"/>
    </row>
  </sheetData>
  <sheetProtection/>
  <mergeCells count="5">
    <mergeCell ref="Q2:S2"/>
    <mergeCell ref="C2:M2"/>
    <mergeCell ref="T2:V2"/>
    <mergeCell ref="N1:O1"/>
    <mergeCell ref="W3:Y3"/>
  </mergeCells>
  <conditionalFormatting sqref="T150 T4:T129">
    <cfRule type="top10" priority="108" dxfId="0" stopIfTrue="1" rank="1"/>
  </conditionalFormatting>
  <conditionalFormatting sqref="Q4:Q147 Q150">
    <cfRule type="iconSet" priority="107" dxfId="42">
      <iconSet iconSet="4TrafficLights">
        <cfvo type="percent" val="0"/>
        <cfvo type="num" val="500"/>
        <cfvo type="num" val="1000"/>
        <cfvo type="num" val="2000"/>
      </iconSet>
    </cfRule>
  </conditionalFormatting>
  <conditionalFormatting sqref="R4:R142 R150">
    <cfRule type="colorScale" priority="106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4:S129 S150">
    <cfRule type="top10" priority="104" dxfId="134" stopIfTrue="1" rank="3"/>
    <cfRule type="colorScale" priority="105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50 U4:U129">
    <cfRule type="top10" priority="103" dxfId="0" stopIfTrue="1" rank="1"/>
  </conditionalFormatting>
  <conditionalFormatting sqref="V150 V4:V129">
    <cfRule type="top10" priority="102" dxfId="0" stopIfTrue="1" rank="1"/>
  </conditionalFormatting>
  <conditionalFormatting sqref="C4:P4">
    <cfRule type="top10" priority="30" dxfId="137" stopIfTrue="1" rank="1"/>
    <cfRule type="top10" priority="99" dxfId="138" stopIfTrue="1" rank="1"/>
    <cfRule type="top10" priority="100" dxfId="139" stopIfTrue="1" rank="1"/>
    <cfRule type="top10" priority="101" dxfId="135" stopIfTrue="1" rank="1"/>
  </conditionalFormatting>
  <conditionalFormatting sqref="C5:P5">
    <cfRule type="top10" priority="97" dxfId="140" stopIfTrue="1" rank="1"/>
    <cfRule type="top10" priority="98" dxfId="141" stopIfTrue="1" rank="1"/>
  </conditionalFormatting>
  <conditionalFormatting sqref="C6:P6">
    <cfRule type="top10" priority="96" dxfId="140" stopIfTrue="1" rank="1"/>
  </conditionalFormatting>
  <conditionalFormatting sqref="C7:P7">
    <cfRule type="top10" priority="93" dxfId="140" stopIfTrue="1" rank="1"/>
    <cfRule type="top10" priority="95" dxfId="140" stopIfTrue="1" rank="1"/>
  </conditionalFormatting>
  <conditionalFormatting sqref="C8:P8">
    <cfRule type="top10" priority="92" dxfId="140" stopIfTrue="1" rank="1"/>
  </conditionalFormatting>
  <conditionalFormatting sqref="N8:P8">
    <cfRule type="top10" priority="74" dxfId="138" stopIfTrue="1" rank="1"/>
    <cfRule type="top10" priority="75" dxfId="139" stopIfTrue="1" rank="1"/>
    <cfRule type="top10" priority="76" dxfId="135" stopIfTrue="1" rank="1"/>
  </conditionalFormatting>
  <conditionalFormatting sqref="T130:T131">
    <cfRule type="top10" priority="73" dxfId="0" stopIfTrue="1" rank="1"/>
  </conditionalFormatting>
  <conditionalFormatting sqref="S130:S131">
    <cfRule type="top10" priority="69" dxfId="134" stopIfTrue="1" rank="3"/>
    <cfRule type="colorScale" priority="70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30:U131">
    <cfRule type="top10" priority="68" dxfId="0" stopIfTrue="1" rank="1"/>
  </conditionalFormatting>
  <conditionalFormatting sqref="V130:V131">
    <cfRule type="top10" priority="67" dxfId="0" stopIfTrue="1" rank="1"/>
  </conditionalFormatting>
  <conditionalFormatting sqref="C150:P150 C4:P137">
    <cfRule type="top10" priority="139" dxfId="28" stopIfTrue="1" rank="1"/>
  </conditionalFormatting>
  <conditionalFormatting sqref="T132:T133">
    <cfRule type="top10" priority="141" dxfId="0" stopIfTrue="1" rank="1"/>
  </conditionalFormatting>
  <conditionalFormatting sqref="S132:S133">
    <cfRule type="top10" priority="147" dxfId="134" stopIfTrue="1" rank="3"/>
    <cfRule type="colorScale" priority="148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32:U133">
    <cfRule type="top10" priority="151" dxfId="0" stopIfTrue="1" rank="1"/>
  </conditionalFormatting>
  <conditionalFormatting sqref="V132:V133">
    <cfRule type="top10" priority="153" dxfId="0" stopIfTrue="1" rank="1"/>
  </conditionalFormatting>
  <conditionalFormatting sqref="T134:T137">
    <cfRule type="top10" priority="53" dxfId="0" stopIfTrue="1" rank="1"/>
  </conditionalFormatting>
  <conditionalFormatting sqref="S134:S137">
    <cfRule type="top10" priority="56" dxfId="134" stopIfTrue="1" rank="3"/>
    <cfRule type="colorScale" priority="57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34:U137">
    <cfRule type="top10" priority="58" dxfId="0" stopIfTrue="1" rank="1"/>
  </conditionalFormatting>
  <conditionalFormatting sqref="V134:V137">
    <cfRule type="top10" priority="59" dxfId="0" stopIfTrue="1" rank="1"/>
  </conditionalFormatting>
  <conditionalFormatting sqref="C138:L138 N138:P138">
    <cfRule type="top10" priority="52" dxfId="28" stopIfTrue="1" rank="1"/>
  </conditionalFormatting>
  <conditionalFormatting sqref="T138">
    <cfRule type="top10" priority="45" dxfId="0" stopIfTrue="1" rank="1"/>
  </conditionalFormatting>
  <conditionalFormatting sqref="S138">
    <cfRule type="top10" priority="48" dxfId="134" stopIfTrue="1" rank="3"/>
    <cfRule type="colorScale" priority="49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38">
    <cfRule type="top10" priority="50" dxfId="0" stopIfTrue="1" rank="1"/>
  </conditionalFormatting>
  <conditionalFormatting sqref="V138">
    <cfRule type="top10" priority="51" dxfId="0" stopIfTrue="1" rank="1"/>
  </conditionalFormatting>
  <conditionalFormatting sqref="T139">
    <cfRule type="top10" priority="38" dxfId="0" stopIfTrue="1" rank="1"/>
  </conditionalFormatting>
  <conditionalFormatting sqref="S139">
    <cfRule type="top10" priority="41" dxfId="134" stopIfTrue="1" rank="3"/>
    <cfRule type="colorScale" priority="42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39">
    <cfRule type="top10" priority="43" dxfId="0" stopIfTrue="1" rank="1"/>
  </conditionalFormatting>
  <conditionalFormatting sqref="V139">
    <cfRule type="top10" priority="44" dxfId="0" stopIfTrue="1" rank="1"/>
  </conditionalFormatting>
  <conditionalFormatting sqref="T140">
    <cfRule type="top10" priority="31" dxfId="0" stopIfTrue="1" rank="1"/>
  </conditionalFormatting>
  <conditionalFormatting sqref="S140">
    <cfRule type="top10" priority="34" dxfId="134" stopIfTrue="1" rank="3"/>
    <cfRule type="colorScale" priority="35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40">
    <cfRule type="top10" priority="36" dxfId="0" stopIfTrue="1" rank="1"/>
  </conditionalFormatting>
  <conditionalFormatting sqref="V140">
    <cfRule type="top10" priority="37" dxfId="0" stopIfTrue="1" rank="1"/>
  </conditionalFormatting>
  <conditionalFormatting sqref="T141">
    <cfRule type="top10" priority="23" dxfId="0" stopIfTrue="1" rank="1"/>
  </conditionalFormatting>
  <conditionalFormatting sqref="S141">
    <cfRule type="top10" priority="26" dxfId="134" stopIfTrue="1" rank="3"/>
    <cfRule type="colorScale" priority="27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41">
    <cfRule type="top10" priority="28" dxfId="0" stopIfTrue="1" rank="1"/>
  </conditionalFormatting>
  <conditionalFormatting sqref="V141">
    <cfRule type="top10" priority="29" dxfId="0" stopIfTrue="1" rank="1"/>
  </conditionalFormatting>
  <conditionalFormatting sqref="T142">
    <cfRule type="top10" priority="16" dxfId="0" stopIfTrue="1" rank="1"/>
  </conditionalFormatting>
  <conditionalFormatting sqref="S142">
    <cfRule type="top10" priority="19" dxfId="134" stopIfTrue="1" rank="3"/>
    <cfRule type="colorScale" priority="20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42">
    <cfRule type="top10" priority="21" dxfId="0" stopIfTrue="1" rank="1"/>
  </conditionalFormatting>
  <conditionalFormatting sqref="V142">
    <cfRule type="top10" priority="22" dxfId="0" stopIfTrue="1" rank="1"/>
  </conditionalFormatting>
  <conditionalFormatting sqref="R143:R147">
    <cfRule type="colorScale" priority="15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3:T147">
    <cfRule type="top10" priority="9" dxfId="0" stopIfTrue="1" rank="1"/>
  </conditionalFormatting>
  <conditionalFormatting sqref="S143:S147">
    <cfRule type="top10" priority="11" dxfId="134" stopIfTrue="1" rank="3"/>
    <cfRule type="colorScale" priority="12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43:U147">
    <cfRule type="top10" priority="13" dxfId="0" stopIfTrue="1" rank="1"/>
  </conditionalFormatting>
  <conditionalFormatting sqref="V143:V147">
    <cfRule type="top10" priority="14" dxfId="0" stopIfTrue="1" rank="1"/>
  </conditionalFormatting>
  <conditionalFormatting sqref="Q148:Q149">
    <cfRule type="iconSet" priority="8" dxfId="42">
      <iconSet iconSet="4TrafficLights">
        <cfvo type="percent" val="0"/>
        <cfvo type="num" val="500"/>
        <cfvo type="num" val="1000"/>
        <cfvo type="num" val="2000"/>
      </iconSet>
    </cfRule>
  </conditionalFormatting>
  <conditionalFormatting sqref="R148:R149">
    <cfRule type="colorScale" priority="7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148:T149">
    <cfRule type="top10" priority="2" dxfId="0" stopIfTrue="1" rank="1"/>
  </conditionalFormatting>
  <conditionalFormatting sqref="S148:S149">
    <cfRule type="top10" priority="3" dxfId="134" stopIfTrue="1" rank="3"/>
    <cfRule type="colorScale" priority="4" dxfId="4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148:U149">
    <cfRule type="top10" priority="5" dxfId="0" stopIfTrue="1" rank="1"/>
  </conditionalFormatting>
  <conditionalFormatting sqref="V148:V149">
    <cfRule type="top10" priority="6" dxfId="0" stopIfTrue="1" rank="1"/>
  </conditionalFormatting>
  <printOptions/>
  <pageMargins left="0.1968503937007874" right="0.1968503937007874" top="0.35433070866141736" bottom="0.5118110236220472" header="0.31496062992125984" footer="0.31496062992125984"/>
  <pageSetup fitToHeight="2" fitToWidth="1" horizontalDpi="300" verticalDpi="300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zoomScale="120" zoomScaleNormal="120" zoomScalePageLayoutView="0" workbookViewId="0" topLeftCell="A40">
      <selection activeCell="D63" sqref="D63"/>
    </sheetView>
  </sheetViews>
  <sheetFormatPr defaultColWidth="9.00390625" defaultRowHeight="12.75"/>
  <cols>
    <col min="2" max="2" width="57.625" style="0" bestFit="1" customWidth="1"/>
    <col min="3" max="3" width="24.875" style="0" bestFit="1" customWidth="1"/>
    <col min="4" max="4" width="16.25390625" style="0" bestFit="1" customWidth="1"/>
    <col min="5" max="5" width="20.375" style="0" bestFit="1" customWidth="1"/>
    <col min="6" max="6" width="14.75390625" style="0" bestFit="1" customWidth="1"/>
  </cols>
  <sheetData>
    <row r="1" ht="27" thickBot="1">
      <c r="B1" s="113" t="s">
        <v>252</v>
      </c>
    </row>
    <row r="2" ht="13.5" thickBot="1"/>
    <row r="3" spans="2:6" ht="13.5" thickBot="1">
      <c r="B3" s="95" t="s">
        <v>240</v>
      </c>
      <c r="C3" s="96" t="s">
        <v>237</v>
      </c>
      <c r="D3" s="96" t="s">
        <v>238</v>
      </c>
      <c r="E3" s="96" t="s">
        <v>314</v>
      </c>
      <c r="F3" s="97" t="s">
        <v>239</v>
      </c>
    </row>
    <row r="4" spans="1:6" ht="13.5" thickBot="1">
      <c r="A4" s="120" t="s">
        <v>51</v>
      </c>
      <c r="B4" s="110" t="s">
        <v>305</v>
      </c>
      <c r="C4" s="111" t="s">
        <v>44</v>
      </c>
      <c r="D4" s="111">
        <v>320</v>
      </c>
      <c r="E4" s="111" t="s">
        <v>352</v>
      </c>
      <c r="F4" s="112"/>
    </row>
    <row r="5" spans="2:6" ht="12.75">
      <c r="B5" s="98" t="s">
        <v>313</v>
      </c>
      <c r="C5" s="99" t="s">
        <v>21</v>
      </c>
      <c r="D5" s="127">
        <v>2427</v>
      </c>
      <c r="E5" s="99"/>
      <c r="F5" s="106"/>
    </row>
    <row r="6" spans="2:6" ht="12.75">
      <c r="B6" s="103" t="s">
        <v>241</v>
      </c>
      <c r="C6" s="104" t="s">
        <v>40</v>
      </c>
      <c r="D6" s="104">
        <v>153</v>
      </c>
      <c r="E6" s="104" t="s">
        <v>352</v>
      </c>
      <c r="F6" s="107"/>
    </row>
    <row r="7" spans="2:6" ht="12.75">
      <c r="B7" s="103" t="s">
        <v>339</v>
      </c>
      <c r="C7" s="104" t="s">
        <v>40</v>
      </c>
      <c r="D7" s="127">
        <v>802</v>
      </c>
      <c r="E7" s="104"/>
      <c r="F7" s="107"/>
    </row>
    <row r="8" spans="2:6" ht="12.75">
      <c r="B8" s="98" t="s">
        <v>306</v>
      </c>
      <c r="C8" s="99" t="s">
        <v>24</v>
      </c>
      <c r="D8" s="99">
        <v>11.1</v>
      </c>
      <c r="E8" s="99" t="s">
        <v>149</v>
      </c>
      <c r="F8" s="106"/>
    </row>
    <row r="9" spans="2:6" ht="12.75">
      <c r="B9" s="103" t="s">
        <v>307</v>
      </c>
      <c r="C9" s="104" t="s">
        <v>40</v>
      </c>
      <c r="D9" s="104">
        <v>4.2</v>
      </c>
      <c r="E9" s="104" t="s">
        <v>151</v>
      </c>
      <c r="F9" s="107"/>
    </row>
    <row r="10" spans="2:6" ht="12.75">
      <c r="B10" s="505" t="s">
        <v>242</v>
      </c>
      <c r="C10" s="506"/>
      <c r="D10" s="116">
        <v>1803</v>
      </c>
      <c r="E10" s="116" t="s">
        <v>48</v>
      </c>
      <c r="F10" s="118"/>
    </row>
    <row r="11" spans="2:6" ht="12.75">
      <c r="B11" s="505" t="s">
        <v>243</v>
      </c>
      <c r="C11" s="506"/>
      <c r="D11" s="116">
        <v>1147</v>
      </c>
      <c r="E11" s="116" t="s">
        <v>191</v>
      </c>
      <c r="F11" s="118"/>
    </row>
    <row r="12" spans="2:6" ht="12.75">
      <c r="B12" s="100" t="s">
        <v>245</v>
      </c>
      <c r="C12" s="101" t="s">
        <v>244</v>
      </c>
      <c r="D12" s="101" t="s">
        <v>262</v>
      </c>
      <c r="E12" s="101"/>
      <c r="F12" s="109"/>
    </row>
    <row r="13" spans="2:6" ht="25.5">
      <c r="B13" s="162" t="s">
        <v>320</v>
      </c>
      <c r="C13" s="483" t="s">
        <v>338</v>
      </c>
      <c r="D13" s="101">
        <v>7</v>
      </c>
      <c r="E13" s="101"/>
      <c r="F13" s="109"/>
    </row>
    <row r="14" spans="2:6" ht="12.75">
      <c r="B14" s="505" t="s">
        <v>246</v>
      </c>
      <c r="C14" s="506"/>
      <c r="D14" s="116">
        <v>3</v>
      </c>
      <c r="E14" s="116" t="s">
        <v>413</v>
      </c>
      <c r="F14" s="118"/>
    </row>
    <row r="15" spans="2:6" ht="12.75">
      <c r="B15" s="505" t="s">
        <v>247</v>
      </c>
      <c r="C15" s="506"/>
      <c r="D15" s="116">
        <v>8</v>
      </c>
      <c r="E15" s="116" t="s">
        <v>47</v>
      </c>
      <c r="F15" s="118"/>
    </row>
    <row r="16" spans="2:6" ht="12.75">
      <c r="B16" s="100" t="s">
        <v>248</v>
      </c>
      <c r="C16" s="101" t="s">
        <v>21</v>
      </c>
      <c r="D16" s="127">
        <v>187</v>
      </c>
      <c r="E16" s="101"/>
      <c r="F16" s="109"/>
    </row>
    <row r="17" spans="2:6" ht="12.75">
      <c r="B17" s="103" t="s">
        <v>249</v>
      </c>
      <c r="C17" s="104" t="s">
        <v>40</v>
      </c>
      <c r="D17" s="127">
        <v>62</v>
      </c>
      <c r="E17" s="104"/>
      <c r="F17" s="107"/>
    </row>
    <row r="18" spans="2:6" ht="12.75">
      <c r="B18" s="100" t="s">
        <v>250</v>
      </c>
      <c r="C18" s="101" t="s">
        <v>21</v>
      </c>
      <c r="D18" s="101" t="s">
        <v>453</v>
      </c>
      <c r="E18" s="101"/>
      <c r="F18" s="102"/>
    </row>
    <row r="19" spans="2:6" ht="12.75">
      <c r="B19" s="100" t="s">
        <v>275</v>
      </c>
      <c r="C19" s="101" t="s">
        <v>332</v>
      </c>
      <c r="D19" s="101" t="s">
        <v>303</v>
      </c>
      <c r="E19" s="101" t="s">
        <v>333</v>
      </c>
      <c r="F19" s="102"/>
    </row>
    <row r="20" spans="2:6" ht="12.75">
      <c r="B20" s="103" t="s">
        <v>251</v>
      </c>
      <c r="C20" s="104" t="s">
        <v>40</v>
      </c>
      <c r="D20" s="104" t="s">
        <v>261</v>
      </c>
      <c r="E20" s="104"/>
      <c r="F20" s="105"/>
    </row>
    <row r="21" spans="2:6" ht="12.75">
      <c r="B21" s="103" t="s">
        <v>304</v>
      </c>
      <c r="C21" s="104" t="s">
        <v>193</v>
      </c>
      <c r="D21" s="104" t="s">
        <v>260</v>
      </c>
      <c r="E21" s="104" t="s">
        <v>324</v>
      </c>
      <c r="F21" s="105"/>
    </row>
    <row r="22" spans="2:6" ht="12.75">
      <c r="B22" s="511" t="s">
        <v>287</v>
      </c>
      <c r="C22" s="504"/>
      <c r="D22" s="126">
        <v>20</v>
      </c>
      <c r="E22" s="126" t="s">
        <v>49</v>
      </c>
      <c r="F22" s="128"/>
    </row>
    <row r="23" spans="2:6" ht="13.5" thickBot="1">
      <c r="B23" s="511" t="s">
        <v>286</v>
      </c>
      <c r="C23" s="504"/>
      <c r="D23" s="126">
        <v>29</v>
      </c>
      <c r="E23" s="126" t="s">
        <v>45</v>
      </c>
      <c r="F23" s="128"/>
    </row>
    <row r="24" spans="1:6" ht="13.5" thickBot="1">
      <c r="A24" s="120" t="s">
        <v>52</v>
      </c>
      <c r="B24" s="100" t="s">
        <v>253</v>
      </c>
      <c r="C24" s="101" t="s">
        <v>23</v>
      </c>
      <c r="D24" s="101">
        <v>229</v>
      </c>
      <c r="E24" s="101" t="s">
        <v>49</v>
      </c>
      <c r="F24" s="109"/>
    </row>
    <row r="25" spans="1:6" ht="12.75">
      <c r="A25" s="156"/>
      <c r="B25" s="100" t="s">
        <v>309</v>
      </c>
      <c r="C25" s="101" t="s">
        <v>23</v>
      </c>
      <c r="D25" s="101">
        <v>7.9</v>
      </c>
      <c r="E25" s="101" t="s">
        <v>49</v>
      </c>
      <c r="F25" s="109"/>
    </row>
    <row r="26" spans="2:6" ht="12.75">
      <c r="B26" s="100" t="s">
        <v>256</v>
      </c>
      <c r="C26" s="101" t="s">
        <v>21</v>
      </c>
      <c r="D26" s="127">
        <v>1849</v>
      </c>
      <c r="E26" s="101"/>
      <c r="F26" s="109"/>
    </row>
    <row r="27" spans="2:6" ht="12.75">
      <c r="B27" s="100" t="s">
        <v>276</v>
      </c>
      <c r="C27" s="101" t="s">
        <v>23</v>
      </c>
      <c r="D27" s="101">
        <v>18</v>
      </c>
      <c r="E27" s="101" t="s">
        <v>48</v>
      </c>
      <c r="F27" s="109"/>
    </row>
    <row r="28" spans="2:6" ht="12.75">
      <c r="B28" s="103" t="s">
        <v>254</v>
      </c>
      <c r="C28" s="104" t="s">
        <v>40</v>
      </c>
      <c r="D28" s="104">
        <v>169</v>
      </c>
      <c r="E28" s="104" t="s">
        <v>228</v>
      </c>
      <c r="F28" s="107"/>
    </row>
    <row r="29" spans="2:6" ht="12.75">
      <c r="B29" s="103" t="s">
        <v>310</v>
      </c>
      <c r="C29" s="104" t="s">
        <v>40</v>
      </c>
      <c r="D29" s="104">
        <v>5</v>
      </c>
      <c r="E29" s="104" t="s">
        <v>149</v>
      </c>
      <c r="F29" s="105"/>
    </row>
    <row r="30" spans="2:6" ht="12.75">
      <c r="B30" s="103" t="s">
        <v>255</v>
      </c>
      <c r="C30" s="104" t="s">
        <v>40</v>
      </c>
      <c r="D30" s="127">
        <v>1172</v>
      </c>
      <c r="E30" s="104"/>
      <c r="F30" s="107"/>
    </row>
    <row r="31" spans="2:6" ht="12.75">
      <c r="B31" s="103" t="s">
        <v>311</v>
      </c>
      <c r="C31" s="104" t="s">
        <v>40</v>
      </c>
      <c r="D31" s="104">
        <v>11</v>
      </c>
      <c r="E31" s="104" t="s">
        <v>228</v>
      </c>
      <c r="F31" s="107"/>
    </row>
    <row r="32" spans="2:6" ht="12.75">
      <c r="B32" s="505" t="s">
        <v>257</v>
      </c>
      <c r="C32" s="506"/>
      <c r="D32" s="116">
        <v>1832</v>
      </c>
      <c r="E32" s="116" t="s">
        <v>45</v>
      </c>
      <c r="F32" s="119"/>
    </row>
    <row r="33" spans="2:6" ht="12.75">
      <c r="B33" s="505" t="s">
        <v>258</v>
      </c>
      <c r="C33" s="506"/>
      <c r="D33" s="116">
        <v>1126</v>
      </c>
      <c r="E33" s="116" t="s">
        <v>191</v>
      </c>
      <c r="F33" s="119"/>
    </row>
    <row r="34" spans="2:6" ht="12.75">
      <c r="B34" s="100" t="s">
        <v>259</v>
      </c>
      <c r="C34" s="101" t="s">
        <v>23</v>
      </c>
      <c r="D34" s="101" t="s">
        <v>260</v>
      </c>
      <c r="E34" s="101"/>
      <c r="F34" s="109"/>
    </row>
    <row r="35" spans="2:6" ht="25.5">
      <c r="B35" s="162" t="s">
        <v>321</v>
      </c>
      <c r="C35" s="410" t="s">
        <v>347</v>
      </c>
      <c r="D35" s="101">
        <v>3</v>
      </c>
      <c r="E35" s="101"/>
      <c r="F35" s="109"/>
    </row>
    <row r="36" spans="2:6" ht="12.75">
      <c r="B36" s="505" t="s">
        <v>264</v>
      </c>
      <c r="C36" s="506"/>
      <c r="D36" s="116">
        <v>2</v>
      </c>
      <c r="E36" s="116" t="s">
        <v>49</v>
      </c>
      <c r="F36" s="119"/>
    </row>
    <row r="37" spans="2:6" ht="12.75">
      <c r="B37" s="505" t="s">
        <v>265</v>
      </c>
      <c r="C37" s="506"/>
      <c r="D37" s="116">
        <v>9</v>
      </c>
      <c r="E37" s="116" t="s">
        <v>47</v>
      </c>
      <c r="F37" s="119"/>
    </row>
    <row r="38" spans="2:6" ht="12.75">
      <c r="B38" s="100" t="s">
        <v>266</v>
      </c>
      <c r="C38" s="101" t="s">
        <v>21</v>
      </c>
      <c r="D38" s="127">
        <v>142.2</v>
      </c>
      <c r="E38" s="101"/>
      <c r="F38" s="109"/>
    </row>
    <row r="39" spans="2:6" ht="12.75">
      <c r="B39" s="103" t="s">
        <v>267</v>
      </c>
      <c r="C39" s="104" t="s">
        <v>40</v>
      </c>
      <c r="D39" s="127">
        <v>90</v>
      </c>
      <c r="E39" s="104"/>
      <c r="F39" s="107"/>
    </row>
    <row r="40" spans="2:6" ht="12.75">
      <c r="B40" s="100" t="s">
        <v>268</v>
      </c>
      <c r="C40" s="101" t="s">
        <v>21</v>
      </c>
      <c r="D40" s="101" t="s">
        <v>453</v>
      </c>
      <c r="E40" s="101"/>
      <c r="F40" s="109"/>
    </row>
    <row r="41" spans="2:6" ht="12.75">
      <c r="B41" s="103" t="s">
        <v>269</v>
      </c>
      <c r="C41" s="104" t="s">
        <v>40</v>
      </c>
      <c r="D41" s="104" t="s">
        <v>261</v>
      </c>
      <c r="E41" s="104"/>
      <c r="F41" s="105"/>
    </row>
    <row r="42" spans="2:6" ht="12.75">
      <c r="B42" s="503" t="s">
        <v>318</v>
      </c>
      <c r="C42" s="504"/>
      <c r="D42" s="126">
        <v>21</v>
      </c>
      <c r="E42" s="126" t="s">
        <v>48</v>
      </c>
      <c r="F42" s="121"/>
    </row>
    <row r="43" spans="2:6" ht="12.75">
      <c r="B43" s="503" t="s">
        <v>288</v>
      </c>
      <c r="C43" s="504"/>
      <c r="D43" s="126">
        <v>32</v>
      </c>
      <c r="E43" s="126" t="s">
        <v>45</v>
      </c>
      <c r="F43" s="121"/>
    </row>
    <row r="44" ht="13.5" thickBot="1"/>
    <row r="45" ht="15.75">
      <c r="B45" s="114" t="s">
        <v>273</v>
      </c>
    </row>
    <row r="46" spans="2:6" ht="12.75">
      <c r="B46" s="115" t="s">
        <v>270</v>
      </c>
      <c r="C46" s="104" t="s">
        <v>40</v>
      </c>
      <c r="D46" s="104" t="s">
        <v>261</v>
      </c>
      <c r="E46" s="104" t="s">
        <v>228</v>
      </c>
      <c r="F46" s="104"/>
    </row>
    <row r="47" spans="2:6" ht="12.75">
      <c r="B47" s="115" t="s">
        <v>271</v>
      </c>
      <c r="C47" s="104" t="s">
        <v>193</v>
      </c>
      <c r="D47" s="104" t="s">
        <v>263</v>
      </c>
      <c r="E47" s="104" t="s">
        <v>228</v>
      </c>
      <c r="F47" s="104"/>
    </row>
    <row r="48" spans="1:6" ht="12.75">
      <c r="A48" t="s">
        <v>312</v>
      </c>
      <c r="B48" s="507" t="s">
        <v>272</v>
      </c>
      <c r="C48" s="101" t="s">
        <v>44</v>
      </c>
      <c r="D48" s="509">
        <v>22</v>
      </c>
      <c r="E48" s="101" t="s">
        <v>151</v>
      </c>
      <c r="F48" s="101"/>
    </row>
    <row r="49" spans="1:6" ht="12.75">
      <c r="A49" t="s">
        <v>312</v>
      </c>
      <c r="B49" s="508"/>
      <c r="C49" s="101" t="s">
        <v>24</v>
      </c>
      <c r="D49" s="510"/>
      <c r="E49" s="101" t="s">
        <v>149</v>
      </c>
      <c r="F49" s="101"/>
    </row>
    <row r="50" spans="2:6" ht="12.75">
      <c r="B50" s="382" t="s">
        <v>467</v>
      </c>
      <c r="C50" s="104" t="s">
        <v>465</v>
      </c>
      <c r="D50" s="381">
        <v>14</v>
      </c>
      <c r="E50" s="104" t="s">
        <v>452</v>
      </c>
      <c r="F50" s="104"/>
    </row>
    <row r="51" spans="2:6" ht="12.75">
      <c r="B51" s="117" t="s">
        <v>274</v>
      </c>
      <c r="C51" s="101" t="s">
        <v>229</v>
      </c>
      <c r="D51" s="101">
        <v>4</v>
      </c>
      <c r="E51" s="101" t="s">
        <v>228</v>
      </c>
      <c r="F51" s="101"/>
    </row>
    <row r="52" spans="2:6" ht="12.75">
      <c r="B52" s="117" t="s">
        <v>308</v>
      </c>
      <c r="C52" s="101" t="s">
        <v>229</v>
      </c>
      <c r="D52" s="101">
        <v>5</v>
      </c>
      <c r="E52" s="101" t="s">
        <v>228</v>
      </c>
      <c r="F52" s="101"/>
    </row>
    <row r="53" spans="1:6" ht="12.75">
      <c r="A53" t="s">
        <v>312</v>
      </c>
      <c r="B53" s="117" t="s">
        <v>275</v>
      </c>
      <c r="C53" s="101" t="s">
        <v>44</v>
      </c>
      <c r="D53" s="101" t="s">
        <v>344</v>
      </c>
      <c r="E53" s="101" t="s">
        <v>228</v>
      </c>
      <c r="F53" s="101"/>
    </row>
    <row r="54" spans="1:6" ht="12.75">
      <c r="A54" t="s">
        <v>312</v>
      </c>
      <c r="B54" s="115" t="s">
        <v>276</v>
      </c>
      <c r="C54" s="104" t="s">
        <v>40</v>
      </c>
      <c r="D54" s="104" t="s">
        <v>316</v>
      </c>
      <c r="E54" s="104" t="s">
        <v>228</v>
      </c>
      <c r="F54" s="104"/>
    </row>
    <row r="55" spans="1:6" ht="12.75">
      <c r="A55" t="s">
        <v>312</v>
      </c>
      <c r="B55" s="117" t="s">
        <v>280</v>
      </c>
      <c r="C55" s="101" t="s">
        <v>23</v>
      </c>
      <c r="D55" s="101">
        <v>22</v>
      </c>
      <c r="E55" s="101" t="s">
        <v>49</v>
      </c>
      <c r="F55" s="101"/>
    </row>
    <row r="56" spans="2:6" ht="12.75">
      <c r="B56" s="117" t="s">
        <v>282</v>
      </c>
      <c r="C56" s="101" t="s">
        <v>44</v>
      </c>
      <c r="D56" s="101">
        <v>9</v>
      </c>
      <c r="E56" s="101" t="s">
        <v>228</v>
      </c>
      <c r="F56" s="101"/>
    </row>
    <row r="57" spans="2:6" ht="12.75">
      <c r="B57" s="122" t="s">
        <v>281</v>
      </c>
      <c r="C57" s="283" t="s">
        <v>443</v>
      </c>
      <c r="D57" s="123" t="s">
        <v>412</v>
      </c>
      <c r="E57" s="123" t="s">
        <v>228</v>
      </c>
      <c r="F57" s="123"/>
    </row>
    <row r="58" spans="2:6" ht="12.75">
      <c r="B58" s="122" t="s">
        <v>283</v>
      </c>
      <c r="C58" s="283">
        <v>41885</v>
      </c>
      <c r="D58" s="123" t="s">
        <v>440</v>
      </c>
      <c r="E58" s="123" t="s">
        <v>416</v>
      </c>
      <c r="F58" s="123"/>
    </row>
    <row r="59" spans="2:6" ht="12.75">
      <c r="B59" s="122" t="s">
        <v>348</v>
      </c>
      <c r="C59" s="123" t="s">
        <v>346</v>
      </c>
      <c r="D59" s="207" t="s">
        <v>351</v>
      </c>
      <c r="E59" s="123" t="s">
        <v>228</v>
      </c>
      <c r="F59" s="123" t="s">
        <v>350</v>
      </c>
    </row>
    <row r="60" spans="2:6" ht="12.75">
      <c r="B60" s="122" t="s">
        <v>349</v>
      </c>
      <c r="C60" s="123" t="s">
        <v>346</v>
      </c>
      <c r="D60" s="207" t="s">
        <v>351</v>
      </c>
      <c r="E60" s="123" t="s">
        <v>228</v>
      </c>
      <c r="F60" s="123" t="s">
        <v>350</v>
      </c>
    </row>
    <row r="61" spans="2:6" ht="12.75">
      <c r="B61" s="122" t="s">
        <v>458</v>
      </c>
      <c r="C61" s="123" t="s">
        <v>21</v>
      </c>
      <c r="D61" s="207" t="s">
        <v>527</v>
      </c>
      <c r="E61" s="123" t="s">
        <v>501</v>
      </c>
      <c r="F61" s="123"/>
    </row>
    <row r="62" spans="2:6" ht="12.75">
      <c r="B62" s="122" t="s">
        <v>459</v>
      </c>
      <c r="C62" s="123" t="s">
        <v>21</v>
      </c>
      <c r="D62" s="207" t="str">
        <f>D61</f>
        <v>56 let 1 měsíc 6 dnů</v>
      </c>
      <c r="E62" s="123" t="s">
        <v>519</v>
      </c>
      <c r="F62" s="123"/>
    </row>
    <row r="63" spans="5:6" ht="12.75">
      <c r="E63" s="1"/>
      <c r="F63" s="1"/>
    </row>
    <row r="64" spans="2:6" ht="12.75">
      <c r="B64" s="122" t="s">
        <v>289</v>
      </c>
      <c r="C64" s="123" t="s">
        <v>526</v>
      </c>
      <c r="D64" s="123" t="s">
        <v>525</v>
      </c>
      <c r="E64" s="123" t="s">
        <v>501</v>
      </c>
      <c r="F64" s="123"/>
    </row>
    <row r="65" spans="5:6" ht="12.75">
      <c r="E65" s="1"/>
      <c r="F65" s="1"/>
    </row>
    <row r="66" spans="2:6" ht="12.75">
      <c r="B66" s="126" t="s">
        <v>279</v>
      </c>
      <c r="C66" s="126" t="s">
        <v>290</v>
      </c>
      <c r="D66" s="126" t="s">
        <v>291</v>
      </c>
      <c r="E66" s="126" t="s">
        <v>191</v>
      </c>
      <c r="F66" s="126"/>
    </row>
    <row r="67" spans="2:6" ht="12.75">
      <c r="B67" s="126" t="s">
        <v>278</v>
      </c>
      <c r="C67" s="126" t="s">
        <v>206</v>
      </c>
      <c r="D67" s="126" t="s">
        <v>277</v>
      </c>
      <c r="E67" s="126" t="s">
        <v>228</v>
      </c>
      <c r="F67" s="126"/>
    </row>
    <row r="68" spans="2:6" ht="12.75">
      <c r="B68" s="126" t="s">
        <v>358</v>
      </c>
      <c r="C68" s="126" t="s">
        <v>40</v>
      </c>
      <c r="D68" s="126" t="s">
        <v>365</v>
      </c>
      <c r="E68" s="126" t="s">
        <v>352</v>
      </c>
      <c r="F68" s="126"/>
    </row>
    <row r="69" spans="2:6" ht="12.75">
      <c r="B69" s="126" t="s">
        <v>372</v>
      </c>
      <c r="C69" s="126" t="s">
        <v>346</v>
      </c>
      <c r="D69" s="126" t="s">
        <v>373</v>
      </c>
      <c r="E69" s="126" t="s">
        <v>352</v>
      </c>
      <c r="F69" s="126"/>
    </row>
    <row r="70" spans="2:6" ht="12.75">
      <c r="B70" s="126" t="s">
        <v>432</v>
      </c>
      <c r="C70" s="126" t="s">
        <v>21</v>
      </c>
      <c r="D70" s="126" t="s">
        <v>438</v>
      </c>
      <c r="E70" s="126" t="s">
        <v>416</v>
      </c>
      <c r="F70" s="126"/>
    </row>
    <row r="71" spans="2:6" ht="12.75">
      <c r="B71" s="126" t="s">
        <v>439</v>
      </c>
      <c r="C71" s="126" t="s">
        <v>524</v>
      </c>
      <c r="D71" s="126"/>
      <c r="E71" s="126"/>
      <c r="F71" s="126"/>
    </row>
    <row r="72" spans="2:6" ht="12.75">
      <c r="B72" s="126" t="s">
        <v>521</v>
      </c>
      <c r="C72" s="126" t="s">
        <v>524</v>
      </c>
      <c r="D72" s="126"/>
      <c r="E72" s="126"/>
      <c r="F72" s="126"/>
    </row>
    <row r="73" spans="2:6" ht="12.75">
      <c r="B73" s="126" t="s">
        <v>522</v>
      </c>
      <c r="C73" s="126" t="s">
        <v>524</v>
      </c>
      <c r="D73" s="126"/>
      <c r="E73" s="126" t="s">
        <v>501</v>
      </c>
      <c r="F73" s="126"/>
    </row>
    <row r="74" spans="2:6" ht="12.75">
      <c r="B74" s="126" t="s">
        <v>523</v>
      </c>
      <c r="C74" s="126"/>
      <c r="D74" s="126"/>
      <c r="E74" s="126" t="s">
        <v>501</v>
      </c>
      <c r="F74" s="126"/>
    </row>
  </sheetData>
  <sheetProtection/>
  <mergeCells count="14">
    <mergeCell ref="B14:C14"/>
    <mergeCell ref="B15:C15"/>
    <mergeCell ref="B10:C10"/>
    <mergeCell ref="B11:C11"/>
    <mergeCell ref="B32:C32"/>
    <mergeCell ref="B33:C33"/>
    <mergeCell ref="B22:C22"/>
    <mergeCell ref="B23:C23"/>
    <mergeCell ref="B42:C42"/>
    <mergeCell ref="B43:C43"/>
    <mergeCell ref="B36:C36"/>
    <mergeCell ref="B37:C37"/>
    <mergeCell ref="B48:B49"/>
    <mergeCell ref="D48:D49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4"/>
  <sheetViews>
    <sheetView zoomScalePageLayoutView="0" workbookViewId="0" topLeftCell="A43">
      <selection activeCell="G55" sqref="G55"/>
    </sheetView>
  </sheetViews>
  <sheetFormatPr defaultColWidth="9.00390625" defaultRowHeight="12.75"/>
  <cols>
    <col min="2" max="2" width="9.625" style="0" bestFit="1" customWidth="1"/>
    <col min="3" max="3" width="20.25390625" style="0" customWidth="1"/>
    <col min="4" max="4" width="6.25390625" style="0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5.875" style="0" bestFit="1" customWidth="1"/>
  </cols>
  <sheetData>
    <row r="1" ht="13.5" thickBot="1"/>
    <row r="2" spans="3:4" ht="13.5" thickBot="1">
      <c r="C2" s="139" t="s">
        <v>299</v>
      </c>
      <c r="D2" s="140"/>
    </row>
    <row r="3" ht="13.5" thickBot="1"/>
    <row r="4" spans="1:8" ht="13.5" thickBot="1">
      <c r="A4" s="157" t="s">
        <v>302</v>
      </c>
      <c r="B4" s="167" t="s">
        <v>138</v>
      </c>
      <c r="C4" s="168" t="s">
        <v>292</v>
      </c>
      <c r="D4" s="169" t="s">
        <v>52</v>
      </c>
      <c r="E4" s="169" t="s">
        <v>293</v>
      </c>
      <c r="F4" s="169" t="s">
        <v>295</v>
      </c>
      <c r="G4" s="169" t="s">
        <v>294</v>
      </c>
      <c r="H4" s="170" t="s">
        <v>296</v>
      </c>
    </row>
    <row r="5" spans="2:8" ht="12.75">
      <c r="B5" s="132" t="s">
        <v>45</v>
      </c>
      <c r="C5" s="147" t="s">
        <v>21</v>
      </c>
      <c r="D5" s="62">
        <v>190</v>
      </c>
      <c r="E5" s="62" t="s">
        <v>317</v>
      </c>
      <c r="F5" s="62">
        <v>6.5</v>
      </c>
      <c r="G5" s="62" t="s">
        <v>317</v>
      </c>
      <c r="H5" s="146">
        <v>8</v>
      </c>
    </row>
    <row r="6" spans="2:8" ht="12.75">
      <c r="B6" s="133" t="s">
        <v>46</v>
      </c>
      <c r="C6" s="60" t="s">
        <v>21</v>
      </c>
      <c r="D6" s="4">
        <v>130</v>
      </c>
      <c r="E6" s="4" t="s">
        <v>24</v>
      </c>
      <c r="F6" s="145">
        <v>7</v>
      </c>
      <c r="G6" s="4" t="s">
        <v>24</v>
      </c>
      <c r="H6" s="108">
        <v>7</v>
      </c>
    </row>
    <row r="7" spans="2:8" ht="12.75">
      <c r="B7" s="133" t="s">
        <v>47</v>
      </c>
      <c r="C7" s="60" t="s">
        <v>29</v>
      </c>
      <c r="D7" s="4">
        <v>188</v>
      </c>
      <c r="E7" s="4" t="s">
        <v>21</v>
      </c>
      <c r="F7" s="4">
        <v>6.2</v>
      </c>
      <c r="G7" s="4" t="s">
        <v>21</v>
      </c>
      <c r="H7" s="108">
        <v>11</v>
      </c>
    </row>
    <row r="8" spans="2:8" ht="12.75">
      <c r="B8" s="133" t="s">
        <v>48</v>
      </c>
      <c r="C8" s="60" t="s">
        <v>23</v>
      </c>
      <c r="D8" s="4">
        <v>218</v>
      </c>
      <c r="E8" s="4" t="s">
        <v>23</v>
      </c>
      <c r="F8" s="4">
        <v>6.6</v>
      </c>
      <c r="G8" s="149" t="s">
        <v>23</v>
      </c>
      <c r="H8" s="108">
        <v>18</v>
      </c>
    </row>
    <row r="9" spans="2:8" ht="12.75">
      <c r="B9" s="291" t="s">
        <v>49</v>
      </c>
      <c r="C9" s="292" t="s">
        <v>23</v>
      </c>
      <c r="D9" s="131">
        <v>229</v>
      </c>
      <c r="E9" s="9" t="s">
        <v>23</v>
      </c>
      <c r="F9" s="9">
        <v>7.9</v>
      </c>
      <c r="G9" s="4" t="s">
        <v>23</v>
      </c>
      <c r="H9" s="108">
        <v>15</v>
      </c>
    </row>
    <row r="10" spans="2:8" ht="12.75">
      <c r="B10" s="133" t="s">
        <v>149</v>
      </c>
      <c r="C10" s="60" t="s">
        <v>21</v>
      </c>
      <c r="D10" s="4">
        <v>146</v>
      </c>
      <c r="E10" s="4" t="s">
        <v>24</v>
      </c>
      <c r="F10" s="4">
        <v>6.7</v>
      </c>
      <c r="G10" s="4" t="s">
        <v>24</v>
      </c>
      <c r="H10" s="108">
        <v>7</v>
      </c>
    </row>
    <row r="11" spans="2:8" ht="12.75">
      <c r="B11" s="133" t="s">
        <v>151</v>
      </c>
      <c r="C11" s="60" t="s">
        <v>23</v>
      </c>
      <c r="D11" s="4">
        <v>162</v>
      </c>
      <c r="E11" s="4" t="s">
        <v>28</v>
      </c>
      <c r="F11" s="4">
        <v>7</v>
      </c>
      <c r="G11" s="4" t="s">
        <v>28</v>
      </c>
      <c r="H11" s="108">
        <v>10</v>
      </c>
    </row>
    <row r="12" spans="2:8" s="216" customFormat="1" ht="12.75">
      <c r="B12" s="232" t="s">
        <v>191</v>
      </c>
      <c r="C12" s="56" t="s">
        <v>21</v>
      </c>
      <c r="D12" s="149">
        <v>133</v>
      </c>
      <c r="E12" s="149" t="s">
        <v>26</v>
      </c>
      <c r="F12" s="149">
        <v>5.2</v>
      </c>
      <c r="G12" s="149" t="s">
        <v>28</v>
      </c>
      <c r="H12" s="217">
        <v>10</v>
      </c>
    </row>
    <row r="13" spans="2:8" s="216" customFormat="1" ht="13.5" thickBot="1">
      <c r="B13" s="134" t="s">
        <v>228</v>
      </c>
      <c r="C13" s="208" t="s">
        <v>44</v>
      </c>
      <c r="D13" s="209">
        <v>204</v>
      </c>
      <c r="E13" s="209" t="s">
        <v>235</v>
      </c>
      <c r="F13" s="285">
        <v>7.9</v>
      </c>
      <c r="G13" s="209" t="s">
        <v>40</v>
      </c>
      <c r="H13" s="210">
        <v>11</v>
      </c>
    </row>
    <row r="14" spans="2:8" ht="13.5" thickBot="1">
      <c r="B14" s="288" t="s">
        <v>352</v>
      </c>
      <c r="C14" s="289" t="s">
        <v>44</v>
      </c>
      <c r="D14" s="285">
        <v>224</v>
      </c>
      <c r="E14" s="212" t="s">
        <v>44</v>
      </c>
      <c r="F14" s="152">
        <v>8</v>
      </c>
      <c r="G14" s="212" t="s">
        <v>44</v>
      </c>
      <c r="H14" s="293">
        <v>19</v>
      </c>
    </row>
    <row r="15" spans="2:8" ht="26.25" thickBot="1">
      <c r="B15" s="284" t="s">
        <v>416</v>
      </c>
      <c r="C15" s="289" t="s">
        <v>21</v>
      </c>
      <c r="D15" s="285">
        <v>144</v>
      </c>
      <c r="E15" s="289" t="s">
        <v>449</v>
      </c>
      <c r="F15" s="285">
        <v>6.2</v>
      </c>
      <c r="G15" s="386" t="s">
        <v>450</v>
      </c>
      <c r="H15" s="343">
        <v>7</v>
      </c>
    </row>
    <row r="16" spans="2:8" ht="26.25" thickBot="1">
      <c r="B16" s="284" t="s">
        <v>452</v>
      </c>
      <c r="C16" s="303" t="s">
        <v>23</v>
      </c>
      <c r="D16" s="266">
        <v>157</v>
      </c>
      <c r="E16" s="303" t="s">
        <v>449</v>
      </c>
      <c r="F16" s="266">
        <v>5.6</v>
      </c>
      <c r="G16" s="387" t="s">
        <v>469</v>
      </c>
      <c r="H16" s="286">
        <v>7</v>
      </c>
    </row>
    <row r="17" spans="2:8" ht="13.5" thickBot="1">
      <c r="B17" s="396" t="s">
        <v>470</v>
      </c>
      <c r="C17" s="397" t="s">
        <v>23</v>
      </c>
      <c r="D17" s="392">
        <v>101</v>
      </c>
      <c r="E17" s="397" t="s">
        <v>421</v>
      </c>
      <c r="F17" s="392">
        <v>6.5</v>
      </c>
      <c r="G17" s="393" t="s">
        <v>421</v>
      </c>
      <c r="H17" s="394">
        <v>6</v>
      </c>
    </row>
    <row r="18" ht="13.5" thickBot="1"/>
    <row r="19" spans="1:8" ht="13.5" thickBot="1">
      <c r="A19" s="155" t="s">
        <v>298</v>
      </c>
      <c r="B19" s="141" t="s">
        <v>138</v>
      </c>
      <c r="C19" s="142" t="s">
        <v>292</v>
      </c>
      <c r="D19" s="143" t="s">
        <v>52</v>
      </c>
      <c r="E19" s="143" t="s">
        <v>293</v>
      </c>
      <c r="F19" s="143" t="s">
        <v>295</v>
      </c>
      <c r="G19" s="143" t="s">
        <v>294</v>
      </c>
      <c r="H19" s="144" t="s">
        <v>296</v>
      </c>
    </row>
    <row r="20" spans="2:8" ht="12.75">
      <c r="B20" s="132" t="s">
        <v>45</v>
      </c>
      <c r="C20" s="147" t="s">
        <v>128</v>
      </c>
      <c r="D20" s="62">
        <v>33</v>
      </c>
      <c r="E20" s="147" t="s">
        <v>128</v>
      </c>
      <c r="F20" s="62">
        <v>0.3</v>
      </c>
      <c r="G20" s="62"/>
      <c r="H20" s="146">
        <v>0</v>
      </c>
    </row>
    <row r="21" spans="2:8" ht="12.75">
      <c r="B21" s="133" t="s">
        <v>46</v>
      </c>
      <c r="C21" s="60" t="s">
        <v>40</v>
      </c>
      <c r="D21" s="4">
        <v>20</v>
      </c>
      <c r="E21" s="4" t="s">
        <v>40</v>
      </c>
      <c r="F21" s="4">
        <v>0.2</v>
      </c>
      <c r="G21" s="4"/>
      <c r="H21" s="108">
        <v>0</v>
      </c>
    </row>
    <row r="22" spans="2:8" ht="12.75">
      <c r="B22" s="133" t="s">
        <v>47</v>
      </c>
      <c r="C22" s="56" t="s">
        <v>40</v>
      </c>
      <c r="D22" s="9">
        <v>134</v>
      </c>
      <c r="E22" s="4" t="s">
        <v>40</v>
      </c>
      <c r="F22" s="4">
        <v>4.5</v>
      </c>
      <c r="G22" s="4" t="s">
        <v>40</v>
      </c>
      <c r="H22" s="108">
        <v>5</v>
      </c>
    </row>
    <row r="23" spans="2:8" ht="12.75">
      <c r="B23" s="133" t="s">
        <v>48</v>
      </c>
      <c r="C23" s="60" t="s">
        <v>40</v>
      </c>
      <c r="D23" s="4">
        <v>131</v>
      </c>
      <c r="E23" s="149" t="s">
        <v>40</v>
      </c>
      <c r="F23" s="9">
        <v>4.9</v>
      </c>
      <c r="G23" s="4" t="s">
        <v>40</v>
      </c>
      <c r="H23" s="108">
        <v>3</v>
      </c>
    </row>
    <row r="24" spans="2:8" ht="12.75">
      <c r="B24" s="133" t="s">
        <v>49</v>
      </c>
      <c r="C24" s="60" t="s">
        <v>40</v>
      </c>
      <c r="D24" s="4">
        <v>29</v>
      </c>
      <c r="E24" s="4" t="s">
        <v>40</v>
      </c>
      <c r="F24" s="4">
        <v>0.3</v>
      </c>
      <c r="G24" s="4"/>
      <c r="H24" s="108">
        <v>0</v>
      </c>
    </row>
    <row r="25" spans="2:8" ht="12.75">
      <c r="B25" s="133" t="s">
        <v>149</v>
      </c>
      <c r="C25" s="60" t="s">
        <v>40</v>
      </c>
      <c r="D25" s="4">
        <v>120</v>
      </c>
      <c r="E25" s="149" t="s">
        <v>40</v>
      </c>
      <c r="F25" s="9">
        <v>5</v>
      </c>
      <c r="G25" s="4" t="s">
        <v>40</v>
      </c>
      <c r="H25" s="108">
        <v>1</v>
      </c>
    </row>
    <row r="26" spans="2:8" ht="12.75">
      <c r="B26" s="133" t="s">
        <v>151</v>
      </c>
      <c r="C26" s="60" t="s">
        <v>40</v>
      </c>
      <c r="D26" s="4">
        <v>122</v>
      </c>
      <c r="E26" s="4" t="s">
        <v>40</v>
      </c>
      <c r="F26" s="4">
        <v>4.7</v>
      </c>
      <c r="G26" s="4" t="s">
        <v>40</v>
      </c>
      <c r="H26" s="108">
        <v>1</v>
      </c>
    </row>
    <row r="27" spans="2:8" ht="15" customHeight="1">
      <c r="B27" s="133" t="s">
        <v>191</v>
      </c>
      <c r="C27" s="60" t="s">
        <v>40</v>
      </c>
      <c r="D27" s="4">
        <v>97</v>
      </c>
      <c r="E27" s="4" t="s">
        <v>40</v>
      </c>
      <c r="F27" s="4">
        <v>4.2</v>
      </c>
      <c r="G27" s="4" t="s">
        <v>40</v>
      </c>
      <c r="H27" s="108">
        <v>5</v>
      </c>
    </row>
    <row r="28" spans="2:8" ht="15" customHeight="1" thickBot="1">
      <c r="B28" s="133" t="s">
        <v>228</v>
      </c>
      <c r="C28" s="287" t="s">
        <v>40</v>
      </c>
      <c r="D28" s="4">
        <v>169</v>
      </c>
      <c r="E28" s="152" t="s">
        <v>40</v>
      </c>
      <c r="F28" s="152">
        <v>7</v>
      </c>
      <c r="G28" s="152" t="s">
        <v>40</v>
      </c>
      <c r="H28" s="153">
        <v>11</v>
      </c>
    </row>
    <row r="29" spans="2:8" ht="13.5" thickBot="1">
      <c r="B29" s="133" t="s">
        <v>352</v>
      </c>
      <c r="C29" s="294" t="s">
        <v>40</v>
      </c>
      <c r="D29" s="152">
        <v>175</v>
      </c>
      <c r="E29" s="4" t="s">
        <v>40</v>
      </c>
      <c r="F29" s="4">
        <v>5.8</v>
      </c>
      <c r="G29" s="4" t="s">
        <v>40</v>
      </c>
      <c r="H29" s="108">
        <v>7</v>
      </c>
    </row>
    <row r="30" spans="2:8" ht="12.75">
      <c r="B30" s="133" t="s">
        <v>416</v>
      </c>
      <c r="C30" s="60" t="s">
        <v>40</v>
      </c>
      <c r="D30" s="4">
        <v>72</v>
      </c>
      <c r="E30" s="4" t="s">
        <v>40</v>
      </c>
      <c r="F30" s="4">
        <v>4.8</v>
      </c>
      <c r="G30" s="4" t="s">
        <v>444</v>
      </c>
      <c r="H30" s="108">
        <v>3</v>
      </c>
    </row>
    <row r="31" spans="2:8" ht="13.5" thickBot="1">
      <c r="B31" s="284" t="s">
        <v>452</v>
      </c>
      <c r="C31" s="266" t="s">
        <v>40</v>
      </c>
      <c r="D31" s="266">
        <v>82</v>
      </c>
      <c r="E31" s="266" t="s">
        <v>40</v>
      </c>
      <c r="F31" s="266">
        <v>4.8</v>
      </c>
      <c r="G31" s="266" t="s">
        <v>461</v>
      </c>
      <c r="H31" s="286">
        <v>5</v>
      </c>
    </row>
    <row r="32" spans="2:8" ht="13.5" thickBot="1">
      <c r="B32" s="396" t="s">
        <v>470</v>
      </c>
      <c r="C32" s="392" t="s">
        <v>461</v>
      </c>
      <c r="D32" s="392">
        <v>86</v>
      </c>
      <c r="E32" s="392" t="s">
        <v>474</v>
      </c>
      <c r="F32" s="392">
        <v>4.5</v>
      </c>
      <c r="G32" s="392" t="s">
        <v>461</v>
      </c>
      <c r="H32" s="394">
        <v>2</v>
      </c>
    </row>
    <row r="34" spans="1:3" ht="12.75">
      <c r="A34" s="187" t="s">
        <v>329</v>
      </c>
      <c r="B34" s="187"/>
      <c r="C34" s="187"/>
    </row>
    <row r="35" spans="1:5" ht="12.75">
      <c r="A35" s="186" t="s">
        <v>328</v>
      </c>
      <c r="B35" s="166" t="s">
        <v>326</v>
      </c>
      <c r="C35" s="166" t="s">
        <v>0</v>
      </c>
      <c r="D35" s="166" t="s">
        <v>52</v>
      </c>
      <c r="E35" s="166" t="s">
        <v>138</v>
      </c>
    </row>
    <row r="36" spans="2:5" ht="12.75">
      <c r="B36" s="166" t="s">
        <v>1</v>
      </c>
      <c r="C36" s="166" t="s">
        <v>23</v>
      </c>
      <c r="D36" s="166">
        <v>229</v>
      </c>
      <c r="E36" s="166" t="s">
        <v>49</v>
      </c>
    </row>
    <row r="37" spans="2:5" ht="12.75">
      <c r="B37" s="237" t="s">
        <v>2</v>
      </c>
      <c r="C37" s="237" t="s">
        <v>44</v>
      </c>
      <c r="D37" s="237">
        <v>224</v>
      </c>
      <c r="E37" s="237" t="s">
        <v>352</v>
      </c>
    </row>
    <row r="38" spans="2:5" ht="12.75">
      <c r="B38" s="2" t="s">
        <v>3</v>
      </c>
      <c r="C38" s="4" t="s">
        <v>23</v>
      </c>
      <c r="D38" s="4">
        <v>218</v>
      </c>
      <c r="E38" s="4" t="s">
        <v>48</v>
      </c>
    </row>
    <row r="39" spans="2:12" ht="12.75">
      <c r="B39" s="2" t="s">
        <v>4</v>
      </c>
      <c r="C39" s="2" t="s">
        <v>44</v>
      </c>
      <c r="D39" s="2">
        <v>204</v>
      </c>
      <c r="E39" s="2" t="s">
        <v>228</v>
      </c>
      <c r="I39" s="206"/>
      <c r="J39" s="206"/>
      <c r="K39" s="206"/>
      <c r="L39" s="251"/>
    </row>
    <row r="40" spans="2:5" ht="12.75">
      <c r="B40" s="4" t="s">
        <v>5</v>
      </c>
      <c r="C40" s="4" t="s">
        <v>30</v>
      </c>
      <c r="D40" s="4">
        <v>200</v>
      </c>
      <c r="E40" s="4" t="s">
        <v>49</v>
      </c>
    </row>
    <row r="41" spans="2:5" ht="12.75">
      <c r="B41" s="2" t="s">
        <v>6</v>
      </c>
      <c r="C41" s="4" t="s">
        <v>21</v>
      </c>
      <c r="D41" s="4">
        <v>193</v>
      </c>
      <c r="E41" s="4" t="s">
        <v>48</v>
      </c>
    </row>
    <row r="42" spans="2:5" ht="12.75">
      <c r="B42" s="4" t="s">
        <v>7</v>
      </c>
      <c r="C42" s="4" t="s">
        <v>21</v>
      </c>
      <c r="D42" s="4">
        <v>190</v>
      </c>
      <c r="E42" s="4" t="s">
        <v>45</v>
      </c>
    </row>
    <row r="43" spans="2:5" ht="12.75">
      <c r="B43" s="2" t="s">
        <v>8</v>
      </c>
      <c r="C43" s="4" t="s">
        <v>29</v>
      </c>
      <c r="D43" s="4">
        <v>188</v>
      </c>
      <c r="E43" s="4" t="s">
        <v>47</v>
      </c>
    </row>
    <row r="44" spans="2:5" ht="12.75">
      <c r="B44" s="2" t="s">
        <v>9</v>
      </c>
      <c r="C44" s="4" t="s">
        <v>21</v>
      </c>
      <c r="D44" s="4">
        <v>186</v>
      </c>
      <c r="E44" s="4" t="s">
        <v>47</v>
      </c>
    </row>
    <row r="45" spans="2:5" ht="12.75">
      <c r="B45" s="4" t="s">
        <v>10</v>
      </c>
      <c r="C45" s="2" t="s">
        <v>207</v>
      </c>
      <c r="D45" s="2">
        <v>181</v>
      </c>
      <c r="E45" s="2" t="s">
        <v>228</v>
      </c>
    </row>
    <row r="46" spans="2:5" ht="12.75">
      <c r="B46" s="189"/>
      <c r="C46" s="189"/>
      <c r="D46" s="189"/>
      <c r="E46" s="189"/>
    </row>
    <row r="48" spans="1:5" ht="12.75">
      <c r="A48" s="185" t="s">
        <v>298</v>
      </c>
      <c r="B48" s="171" t="s">
        <v>326</v>
      </c>
      <c r="C48" s="171" t="s">
        <v>330</v>
      </c>
      <c r="D48" s="171" t="s">
        <v>52</v>
      </c>
      <c r="E48" s="171" t="s">
        <v>138</v>
      </c>
    </row>
    <row r="49" spans="2:11" ht="12.75">
      <c r="B49" s="171" t="s">
        <v>1</v>
      </c>
      <c r="C49" s="171" t="s">
        <v>40</v>
      </c>
      <c r="D49" s="171">
        <v>175</v>
      </c>
      <c r="E49" s="171" t="s">
        <v>352</v>
      </c>
      <c r="F49" s="206"/>
      <c r="I49" s="206"/>
      <c r="J49" s="206"/>
      <c r="K49" s="206"/>
    </row>
    <row r="50" spans="2:7" ht="12.75">
      <c r="B50" s="2" t="s">
        <v>2</v>
      </c>
      <c r="C50" s="2" t="s">
        <v>40</v>
      </c>
      <c r="D50" s="2">
        <v>169</v>
      </c>
      <c r="E50" s="2" t="s">
        <v>228</v>
      </c>
      <c r="F50" s="206"/>
      <c r="G50" s="241"/>
    </row>
    <row r="51" spans="2:7" ht="12.75">
      <c r="B51" s="2" t="s">
        <v>3</v>
      </c>
      <c r="C51" s="2" t="s">
        <v>40</v>
      </c>
      <c r="D51" s="2">
        <v>134</v>
      </c>
      <c r="E51" s="2" t="s">
        <v>47</v>
      </c>
      <c r="F51" s="206"/>
      <c r="G51" s="241"/>
    </row>
    <row r="52" spans="2:6" ht="12.75">
      <c r="B52" s="2" t="s">
        <v>4</v>
      </c>
      <c r="C52" s="2" t="s">
        <v>40</v>
      </c>
      <c r="D52" s="2">
        <v>131</v>
      </c>
      <c r="E52" s="2" t="s">
        <v>48</v>
      </c>
      <c r="F52" s="236"/>
    </row>
    <row r="53" spans="2:6" ht="12.75">
      <c r="B53" s="2" t="s">
        <v>5</v>
      </c>
      <c r="C53" s="2" t="s">
        <v>193</v>
      </c>
      <c r="D53" s="2">
        <v>127</v>
      </c>
      <c r="E53" s="2" t="s">
        <v>352</v>
      </c>
      <c r="F53" s="206"/>
    </row>
    <row r="54" spans="2:6" ht="12.75">
      <c r="B54" s="2" t="s">
        <v>6</v>
      </c>
      <c r="C54" s="2" t="s">
        <v>40</v>
      </c>
      <c r="D54" s="2">
        <v>122</v>
      </c>
      <c r="E54" s="2" t="s">
        <v>151</v>
      </c>
      <c r="F54" s="236"/>
    </row>
    <row r="55" spans="2:6" ht="12.75">
      <c r="B55" s="2" t="s">
        <v>7</v>
      </c>
      <c r="C55" s="2" t="s">
        <v>40</v>
      </c>
      <c r="D55" s="2">
        <v>120</v>
      </c>
      <c r="E55" s="2" t="s">
        <v>149</v>
      </c>
      <c r="F55" s="206"/>
    </row>
    <row r="56" spans="2:7" ht="12.75">
      <c r="B56" s="2" t="s">
        <v>8</v>
      </c>
      <c r="C56" s="2" t="s">
        <v>193</v>
      </c>
      <c r="D56" s="2">
        <v>106</v>
      </c>
      <c r="E56" s="2" t="s">
        <v>228</v>
      </c>
      <c r="F56" s="206"/>
      <c r="G56" s="241"/>
    </row>
    <row r="57" spans="2:7" ht="12.75">
      <c r="B57" s="2" t="s">
        <v>9</v>
      </c>
      <c r="C57" s="127" t="s">
        <v>461</v>
      </c>
      <c r="D57" s="2">
        <v>98</v>
      </c>
      <c r="E57" s="326" t="s">
        <v>470</v>
      </c>
      <c r="F57" s="206"/>
      <c r="G57" s="241"/>
    </row>
    <row r="58" spans="2:6" ht="12.75">
      <c r="B58" s="2" t="s">
        <v>10</v>
      </c>
      <c r="C58" s="2" t="s">
        <v>40</v>
      </c>
      <c r="D58" s="2">
        <v>97</v>
      </c>
      <c r="E58" s="2" t="s">
        <v>191</v>
      </c>
      <c r="F58" s="236"/>
    </row>
    <row r="59" spans="2:6" ht="12.75">
      <c r="B59" s="2"/>
      <c r="C59" s="2"/>
      <c r="D59" s="2"/>
      <c r="E59" s="437"/>
      <c r="F59" s="236"/>
    </row>
    <row r="60" spans="2:6" ht="12.75">
      <c r="B60" s="2"/>
      <c r="C60" s="437"/>
      <c r="D60" s="437"/>
      <c r="E60" s="437"/>
      <c r="F60" s="236"/>
    </row>
    <row r="64" spans="2:6" ht="12.75">
      <c r="B64" s="206"/>
      <c r="C64" s="206"/>
      <c r="D64" s="206"/>
      <c r="E64" s="206"/>
      <c r="F64" s="24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0">
      <selection activeCell="D32" sqref="D32"/>
    </sheetView>
  </sheetViews>
  <sheetFormatPr defaultColWidth="9.00390625" defaultRowHeight="12.75"/>
  <cols>
    <col min="2" max="2" width="9.625" style="0" bestFit="1" customWidth="1"/>
    <col min="3" max="3" width="23.625" style="0" bestFit="1" customWidth="1"/>
    <col min="4" max="4" width="5.625" style="0" bestFit="1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6.125" style="0" bestFit="1" customWidth="1"/>
    <col min="9" max="9" width="11.00390625" style="0" bestFit="1" customWidth="1"/>
  </cols>
  <sheetData>
    <row r="1" spans="3:4" ht="13.5" thickBot="1">
      <c r="C1" s="512" t="s">
        <v>300</v>
      </c>
      <c r="D1" s="513"/>
    </row>
    <row r="2" ht="13.5" thickBot="1"/>
    <row r="3" spans="1:8" ht="13.5" thickBot="1">
      <c r="A3" s="154" t="s">
        <v>302</v>
      </c>
      <c r="B3" s="135" t="s">
        <v>138</v>
      </c>
      <c r="C3" s="136" t="s">
        <v>297</v>
      </c>
      <c r="D3" s="137" t="s">
        <v>51</v>
      </c>
      <c r="E3" s="137" t="s">
        <v>431</v>
      </c>
      <c r="F3" s="137" t="s">
        <v>295</v>
      </c>
      <c r="G3" s="137" t="s">
        <v>301</v>
      </c>
      <c r="H3" s="138" t="s">
        <v>296</v>
      </c>
    </row>
    <row r="4" spans="2:8" ht="12.75">
      <c r="B4" s="132" t="s">
        <v>45</v>
      </c>
      <c r="C4" s="147" t="s">
        <v>21</v>
      </c>
      <c r="D4" s="62">
        <v>244</v>
      </c>
      <c r="E4" s="62" t="s">
        <v>92</v>
      </c>
      <c r="F4" s="62">
        <v>8.5</v>
      </c>
      <c r="G4" s="62" t="s">
        <v>92</v>
      </c>
      <c r="H4" s="146">
        <v>13</v>
      </c>
    </row>
    <row r="5" spans="2:8" ht="12.75">
      <c r="B5" s="133" t="s">
        <v>46</v>
      </c>
      <c r="C5" s="60" t="s">
        <v>21</v>
      </c>
      <c r="D5" s="4">
        <v>233</v>
      </c>
      <c r="E5" s="4" t="s">
        <v>21</v>
      </c>
      <c r="F5" s="145">
        <v>9.7</v>
      </c>
      <c r="G5" s="4" t="s">
        <v>21</v>
      </c>
      <c r="H5" s="108">
        <v>10</v>
      </c>
    </row>
    <row r="6" spans="2:8" ht="12.75">
      <c r="B6" s="133" t="s">
        <v>47</v>
      </c>
      <c r="C6" s="60" t="s">
        <v>29</v>
      </c>
      <c r="D6" s="4">
        <v>215</v>
      </c>
      <c r="E6" s="4" t="s">
        <v>25</v>
      </c>
      <c r="F6" s="4">
        <v>6.7</v>
      </c>
      <c r="G6" s="4" t="s">
        <v>92</v>
      </c>
      <c r="H6" s="108">
        <v>9</v>
      </c>
    </row>
    <row r="7" spans="2:8" ht="12.75">
      <c r="B7" s="133" t="s">
        <v>48</v>
      </c>
      <c r="C7" s="56" t="s">
        <v>21</v>
      </c>
      <c r="D7" s="9">
        <v>268</v>
      </c>
      <c r="E7" s="4" t="s">
        <v>24</v>
      </c>
      <c r="F7" s="4">
        <v>8.5</v>
      </c>
      <c r="G7" s="4" t="s">
        <v>24</v>
      </c>
      <c r="H7" s="108">
        <v>12</v>
      </c>
    </row>
    <row r="8" spans="2:8" ht="12.75">
      <c r="B8" s="133" t="s">
        <v>49</v>
      </c>
      <c r="C8" s="60" t="s">
        <v>21</v>
      </c>
      <c r="D8" s="4">
        <v>233</v>
      </c>
      <c r="E8" s="4" t="s">
        <v>21</v>
      </c>
      <c r="F8" s="4">
        <v>8.7</v>
      </c>
      <c r="G8" s="4" t="s">
        <v>21</v>
      </c>
      <c r="H8" s="108">
        <v>10</v>
      </c>
    </row>
    <row r="9" spans="2:8" ht="12.75">
      <c r="B9" s="133" t="s">
        <v>149</v>
      </c>
      <c r="C9" s="60" t="s">
        <v>24</v>
      </c>
      <c r="D9" s="4">
        <v>221</v>
      </c>
      <c r="E9" s="149" t="s">
        <v>24</v>
      </c>
      <c r="F9" s="9">
        <v>11.1</v>
      </c>
      <c r="G9" s="149" t="s">
        <v>24</v>
      </c>
      <c r="H9" s="150">
        <v>14</v>
      </c>
    </row>
    <row r="10" spans="2:8" ht="12.75">
      <c r="B10" s="133" t="s">
        <v>151</v>
      </c>
      <c r="C10" s="60" t="s">
        <v>24</v>
      </c>
      <c r="D10" s="4">
        <v>202</v>
      </c>
      <c r="E10" s="4" t="s">
        <v>24</v>
      </c>
      <c r="F10" s="4">
        <v>10.6</v>
      </c>
      <c r="G10" s="4" t="s">
        <v>24</v>
      </c>
      <c r="H10" s="108">
        <v>9</v>
      </c>
    </row>
    <row r="11" spans="2:8" ht="12.75">
      <c r="B11" s="133" t="s">
        <v>191</v>
      </c>
      <c r="C11" s="60" t="s">
        <v>21</v>
      </c>
      <c r="D11" s="4">
        <v>172</v>
      </c>
      <c r="E11" s="4" t="s">
        <v>24</v>
      </c>
      <c r="F11" s="4">
        <v>6.6</v>
      </c>
      <c r="G11" s="4" t="s">
        <v>24</v>
      </c>
      <c r="H11" s="108">
        <v>9</v>
      </c>
    </row>
    <row r="12" spans="2:8" ht="13.5" thickBot="1">
      <c r="B12" s="133" t="s">
        <v>228</v>
      </c>
      <c r="C12" s="287" t="s">
        <v>44</v>
      </c>
      <c r="D12" s="266">
        <v>276</v>
      </c>
      <c r="E12" s="209" t="s">
        <v>44</v>
      </c>
      <c r="F12" s="209">
        <v>10.6</v>
      </c>
      <c r="G12" s="152" t="s">
        <v>44</v>
      </c>
      <c r="H12" s="153">
        <v>17</v>
      </c>
    </row>
    <row r="13" spans="2:8" ht="13.5" thickBot="1">
      <c r="B13" s="133" t="s">
        <v>352</v>
      </c>
      <c r="C13" s="295" t="s">
        <v>44</v>
      </c>
      <c r="D13" s="212">
        <v>331</v>
      </c>
      <c r="E13" s="212" t="s">
        <v>44</v>
      </c>
      <c r="F13" s="212">
        <v>11.8</v>
      </c>
      <c r="G13" s="212" t="s">
        <v>44</v>
      </c>
      <c r="H13" s="153">
        <v>17</v>
      </c>
    </row>
    <row r="14" spans="2:8" ht="12.75">
      <c r="B14" s="133" t="s">
        <v>416</v>
      </c>
      <c r="C14" s="60" t="s">
        <v>421</v>
      </c>
      <c r="D14" s="4">
        <v>191</v>
      </c>
      <c r="E14" s="4" t="s">
        <v>421</v>
      </c>
      <c r="F14" s="4">
        <v>8.7</v>
      </c>
      <c r="G14" s="4" t="s">
        <v>24</v>
      </c>
      <c r="H14" s="108">
        <v>11</v>
      </c>
    </row>
    <row r="15" spans="2:8" ht="12.75">
      <c r="B15" s="133" t="s">
        <v>452</v>
      </c>
      <c r="C15" s="60" t="s">
        <v>24</v>
      </c>
      <c r="D15" s="4">
        <v>180</v>
      </c>
      <c r="E15" s="4" t="s">
        <v>24</v>
      </c>
      <c r="F15" s="4">
        <v>7.2</v>
      </c>
      <c r="G15" s="4" t="s">
        <v>44</v>
      </c>
      <c r="H15" s="108">
        <v>12</v>
      </c>
    </row>
    <row r="16" spans="2:8" ht="13.5" thickBot="1">
      <c r="B16" s="390" t="s">
        <v>470</v>
      </c>
      <c r="C16" s="392" t="s">
        <v>24</v>
      </c>
      <c r="D16" s="392">
        <v>58</v>
      </c>
      <c r="E16" s="392" t="s">
        <v>421</v>
      </c>
      <c r="F16" s="395">
        <v>9</v>
      </c>
      <c r="G16" s="393" t="s">
        <v>24</v>
      </c>
      <c r="H16" s="394">
        <v>5</v>
      </c>
    </row>
    <row r="17" ht="13.5" thickBot="1"/>
    <row r="18" spans="1:8" ht="13.5" thickBot="1">
      <c r="A18" s="155" t="s">
        <v>298</v>
      </c>
      <c r="B18" s="141" t="s">
        <v>138</v>
      </c>
      <c r="C18" s="142" t="s">
        <v>297</v>
      </c>
      <c r="D18" s="143" t="s">
        <v>51</v>
      </c>
      <c r="E18" s="143" t="s">
        <v>431</v>
      </c>
      <c r="F18" s="143" t="s">
        <v>295</v>
      </c>
      <c r="G18" s="143" t="s">
        <v>301</v>
      </c>
      <c r="H18" s="144" t="s">
        <v>296</v>
      </c>
    </row>
    <row r="19" spans="2:8" ht="12.75">
      <c r="B19" s="132" t="s">
        <v>45</v>
      </c>
      <c r="C19" s="147" t="s">
        <v>40</v>
      </c>
      <c r="D19" s="62">
        <v>18</v>
      </c>
      <c r="E19" s="62" t="s">
        <v>40</v>
      </c>
      <c r="F19" s="62">
        <v>0.2</v>
      </c>
      <c r="G19" s="55" t="s">
        <v>40</v>
      </c>
      <c r="H19" s="151">
        <v>1</v>
      </c>
    </row>
    <row r="20" spans="2:8" ht="12.75">
      <c r="B20" s="133" t="s">
        <v>46</v>
      </c>
      <c r="C20" s="60" t="s">
        <v>40</v>
      </c>
      <c r="D20" s="4">
        <v>6</v>
      </c>
      <c r="E20" s="4" t="s">
        <v>40</v>
      </c>
      <c r="F20" s="4">
        <v>0.1</v>
      </c>
      <c r="G20" s="4"/>
      <c r="H20" s="108">
        <v>0</v>
      </c>
    </row>
    <row r="21" spans="2:8" ht="12.75">
      <c r="B21" s="133" t="s">
        <v>47</v>
      </c>
      <c r="C21" s="60" t="s">
        <v>40</v>
      </c>
      <c r="D21" s="4">
        <v>47</v>
      </c>
      <c r="E21" s="4" t="s">
        <v>40</v>
      </c>
      <c r="F21" s="4">
        <v>1.6</v>
      </c>
      <c r="G21" s="4"/>
      <c r="H21" s="108">
        <v>0</v>
      </c>
    </row>
    <row r="22" spans="2:8" ht="12.75">
      <c r="B22" s="133" t="s">
        <v>48</v>
      </c>
      <c r="C22" s="60" t="s">
        <v>40</v>
      </c>
      <c r="D22" s="4">
        <v>75</v>
      </c>
      <c r="E22" s="4" t="s">
        <v>40</v>
      </c>
      <c r="F22" s="4">
        <v>2.8</v>
      </c>
      <c r="G22" s="149" t="s">
        <v>40</v>
      </c>
      <c r="H22" s="150">
        <v>1</v>
      </c>
    </row>
    <row r="23" spans="2:8" ht="12.75">
      <c r="B23" s="133" t="s">
        <v>49</v>
      </c>
      <c r="C23" s="60" t="s">
        <v>40</v>
      </c>
      <c r="D23" s="4">
        <v>17</v>
      </c>
      <c r="E23" s="4" t="s">
        <v>40</v>
      </c>
      <c r="F23" s="4">
        <v>0.2</v>
      </c>
      <c r="G23" s="4"/>
      <c r="H23" s="108">
        <v>0</v>
      </c>
    </row>
    <row r="24" spans="2:8" ht="12.75">
      <c r="B24" s="133" t="s">
        <v>149</v>
      </c>
      <c r="C24" s="60" t="s">
        <v>40</v>
      </c>
      <c r="D24" s="4">
        <v>70</v>
      </c>
      <c r="E24" s="4" t="s">
        <v>40</v>
      </c>
      <c r="F24" s="4">
        <v>2.9</v>
      </c>
      <c r="G24" s="4"/>
      <c r="H24" s="108">
        <v>0</v>
      </c>
    </row>
    <row r="25" spans="2:8" ht="12.75">
      <c r="B25" s="133" t="s">
        <v>151</v>
      </c>
      <c r="C25" s="56" t="s">
        <v>40</v>
      </c>
      <c r="D25" s="9">
        <v>108</v>
      </c>
      <c r="E25" s="149" t="s">
        <v>40</v>
      </c>
      <c r="F25" s="9">
        <v>4.2</v>
      </c>
      <c r="G25" s="4"/>
      <c r="H25" s="108">
        <v>0</v>
      </c>
    </row>
    <row r="26" spans="2:8" ht="12.75">
      <c r="B26" s="133" t="s">
        <v>191</v>
      </c>
      <c r="C26" s="60" t="s">
        <v>40</v>
      </c>
      <c r="D26" s="4">
        <v>67</v>
      </c>
      <c r="E26" s="4" t="s">
        <v>40</v>
      </c>
      <c r="F26" s="4">
        <v>3</v>
      </c>
      <c r="G26" s="131" t="s">
        <v>193</v>
      </c>
      <c r="H26" s="148">
        <v>2</v>
      </c>
    </row>
    <row r="27" spans="2:8" ht="13.5" thickBot="1">
      <c r="B27" s="134" t="s">
        <v>228</v>
      </c>
      <c r="C27" s="208" t="s">
        <v>40</v>
      </c>
      <c r="D27" s="209">
        <v>99</v>
      </c>
      <c r="E27" s="209" t="s">
        <v>40</v>
      </c>
      <c r="F27" s="209">
        <v>4.1</v>
      </c>
      <c r="G27" s="212" t="s">
        <v>193</v>
      </c>
      <c r="H27" s="153">
        <v>2</v>
      </c>
    </row>
    <row r="28" spans="2:8" ht="13.5" thickBot="1">
      <c r="B28" s="134" t="s">
        <v>352</v>
      </c>
      <c r="C28" s="295" t="s">
        <v>40</v>
      </c>
      <c r="D28" s="212">
        <v>155</v>
      </c>
      <c r="E28" s="212" t="s">
        <v>40</v>
      </c>
      <c r="F28" s="212">
        <v>5</v>
      </c>
      <c r="G28" s="211"/>
      <c r="H28" s="218">
        <v>0</v>
      </c>
    </row>
    <row r="29" spans="2:8" ht="12.75">
      <c r="B29" s="133" t="s">
        <v>416</v>
      </c>
      <c r="C29" s="60" t="s">
        <v>40</v>
      </c>
      <c r="D29" s="4">
        <v>63</v>
      </c>
      <c r="E29" s="4" t="s">
        <v>40</v>
      </c>
      <c r="F29" s="4">
        <v>4.2</v>
      </c>
      <c r="G29" s="4"/>
      <c r="H29" s="108"/>
    </row>
    <row r="30" spans="2:8" ht="28.5" customHeight="1">
      <c r="B30" s="133" t="s">
        <v>452</v>
      </c>
      <c r="C30" s="60" t="s">
        <v>40</v>
      </c>
      <c r="D30" s="4">
        <v>66</v>
      </c>
      <c r="E30" s="4" t="s">
        <v>40</v>
      </c>
      <c r="F30" s="4">
        <v>3.9</v>
      </c>
      <c r="G30" s="4" t="s">
        <v>468</v>
      </c>
      <c r="H30" s="108">
        <v>1</v>
      </c>
    </row>
    <row r="31" spans="2:8" ht="28.5" customHeight="1" thickBot="1">
      <c r="B31" s="390" t="s">
        <v>470</v>
      </c>
      <c r="C31" s="391" t="s">
        <v>461</v>
      </c>
      <c r="D31" s="392">
        <v>57</v>
      </c>
      <c r="E31" s="392" t="s">
        <v>488</v>
      </c>
      <c r="F31" s="392">
        <v>3.1</v>
      </c>
      <c r="G31" s="393"/>
      <c r="H31" s="394">
        <v>0</v>
      </c>
    </row>
    <row r="33" spans="1:3" ht="12.75">
      <c r="A33" s="187" t="s">
        <v>325</v>
      </c>
      <c r="B33" s="187"/>
      <c r="C33" s="187"/>
    </row>
    <row r="34" spans="1:5" ht="12.75">
      <c r="A34" s="184" t="s">
        <v>328</v>
      </c>
      <c r="B34" s="166" t="s">
        <v>326</v>
      </c>
      <c r="C34" s="166" t="s">
        <v>327</v>
      </c>
      <c r="D34" s="166" t="s">
        <v>51</v>
      </c>
      <c r="E34" s="166" t="s">
        <v>138</v>
      </c>
    </row>
    <row r="35" spans="2:6" ht="12.75">
      <c r="B35" s="188" t="s">
        <v>1</v>
      </c>
      <c r="C35" s="188" t="s">
        <v>44</v>
      </c>
      <c r="D35" s="188">
        <v>331</v>
      </c>
      <c r="E35" s="188" t="s">
        <v>352</v>
      </c>
      <c r="F35" s="206"/>
    </row>
    <row r="36" spans="2:7" ht="12.75">
      <c r="B36" s="2" t="s">
        <v>2</v>
      </c>
      <c r="C36" s="2" t="s">
        <v>24</v>
      </c>
      <c r="D36" s="2">
        <v>304</v>
      </c>
      <c r="E36" s="2" t="s">
        <v>352</v>
      </c>
      <c r="F36" s="206"/>
      <c r="G36" s="241"/>
    </row>
    <row r="37" spans="2:7" ht="12.75">
      <c r="B37" s="2" t="s">
        <v>3</v>
      </c>
      <c r="C37" s="237" t="s">
        <v>44</v>
      </c>
      <c r="D37" s="237">
        <v>276</v>
      </c>
      <c r="E37" s="237" t="s">
        <v>228</v>
      </c>
      <c r="G37" s="241"/>
    </row>
    <row r="38" spans="2:12" ht="12.75">
      <c r="B38" s="2" t="s">
        <v>4</v>
      </c>
      <c r="C38" s="2" t="s">
        <v>21</v>
      </c>
      <c r="D38" s="2">
        <v>268</v>
      </c>
      <c r="E38" s="2" t="s">
        <v>48</v>
      </c>
      <c r="F38" s="206"/>
      <c r="G38" s="241"/>
      <c r="I38" s="206"/>
      <c r="J38" s="206"/>
      <c r="K38" s="206"/>
      <c r="L38" s="206"/>
    </row>
    <row r="39" spans="2:7" ht="12.75">
      <c r="B39" s="2" t="s">
        <v>5</v>
      </c>
      <c r="C39" s="2" t="s">
        <v>24</v>
      </c>
      <c r="D39" s="2">
        <v>254</v>
      </c>
      <c r="E39" s="2" t="s">
        <v>48</v>
      </c>
      <c r="F39" s="206"/>
      <c r="G39" s="241"/>
    </row>
    <row r="40" spans="2:7" ht="12.75">
      <c r="B40" s="2" t="s">
        <v>6</v>
      </c>
      <c r="C40" s="2" t="s">
        <v>21</v>
      </c>
      <c r="D40" s="2">
        <v>244</v>
      </c>
      <c r="E40" s="2" t="s">
        <v>45</v>
      </c>
      <c r="F40" s="206"/>
      <c r="G40" s="241"/>
    </row>
    <row r="41" spans="2:7" ht="12.75">
      <c r="B41" s="2" t="s">
        <v>7</v>
      </c>
      <c r="C41" s="2" t="s">
        <v>92</v>
      </c>
      <c r="D41" s="2">
        <v>236</v>
      </c>
      <c r="E41" s="2" t="s">
        <v>45</v>
      </c>
      <c r="G41" s="241"/>
    </row>
    <row r="42" spans="2:5" ht="12.75">
      <c r="B42" s="2" t="s">
        <v>8</v>
      </c>
      <c r="C42" s="2" t="s">
        <v>21</v>
      </c>
      <c r="D42" s="2">
        <v>233</v>
      </c>
      <c r="E42" s="2" t="s">
        <v>46</v>
      </c>
    </row>
    <row r="43" spans="2:5" ht="12.75">
      <c r="B43" s="2" t="s">
        <v>9</v>
      </c>
      <c r="C43" s="2" t="s">
        <v>21</v>
      </c>
      <c r="D43" s="2">
        <v>233</v>
      </c>
      <c r="E43" s="2" t="s">
        <v>49</v>
      </c>
    </row>
    <row r="44" spans="2:5" ht="12.75">
      <c r="B44" s="2" t="s">
        <v>10</v>
      </c>
      <c r="C44" s="2" t="s">
        <v>24</v>
      </c>
      <c r="D44" s="2">
        <v>227</v>
      </c>
      <c r="E44" s="2" t="s">
        <v>49</v>
      </c>
    </row>
    <row r="45" spans="2:6" ht="12.75">
      <c r="B45" s="236"/>
      <c r="C45" s="2"/>
      <c r="D45" s="2"/>
      <c r="E45" s="2"/>
      <c r="F45" s="236"/>
    </row>
    <row r="47" spans="1:5" ht="12.75">
      <c r="A47" s="185" t="s">
        <v>298</v>
      </c>
      <c r="B47" s="171" t="s">
        <v>326</v>
      </c>
      <c r="C47" s="171" t="s">
        <v>327</v>
      </c>
      <c r="D47" s="171" t="s">
        <v>51</v>
      </c>
      <c r="E47" s="171" t="s">
        <v>138</v>
      </c>
    </row>
    <row r="48" spans="2:7" ht="12.75">
      <c r="B48" s="188" t="s">
        <v>1</v>
      </c>
      <c r="C48" s="188" t="s">
        <v>40</v>
      </c>
      <c r="D48" s="188">
        <v>155</v>
      </c>
      <c r="E48" s="188" t="s">
        <v>352</v>
      </c>
      <c r="F48" s="206"/>
      <c r="G48" s="241"/>
    </row>
    <row r="49" spans="2:7" ht="12.75">
      <c r="B49" s="2" t="s">
        <v>2</v>
      </c>
      <c r="C49" s="2" t="s">
        <v>40</v>
      </c>
      <c r="D49" s="2">
        <v>108</v>
      </c>
      <c r="E49" s="2" t="s">
        <v>151</v>
      </c>
      <c r="F49" s="206"/>
      <c r="G49" s="241"/>
    </row>
    <row r="50" spans="2:6" ht="12.75">
      <c r="B50" s="2" t="s">
        <v>3</v>
      </c>
      <c r="C50" s="2" t="s">
        <v>40</v>
      </c>
      <c r="D50" s="2">
        <v>99</v>
      </c>
      <c r="E50" s="2" t="s">
        <v>228</v>
      </c>
      <c r="F50" s="236"/>
    </row>
    <row r="51" spans="2:6" ht="12.75">
      <c r="B51" s="2" t="s">
        <v>4</v>
      </c>
      <c r="C51" s="2" t="s">
        <v>193</v>
      </c>
      <c r="D51" s="2">
        <v>94</v>
      </c>
      <c r="E51" s="2" t="s">
        <v>228</v>
      </c>
      <c r="F51" s="236"/>
    </row>
    <row r="52" spans="2:6" ht="12.75">
      <c r="B52" s="2" t="s">
        <v>5</v>
      </c>
      <c r="C52" s="2" t="s">
        <v>40</v>
      </c>
      <c r="D52" s="2">
        <v>75</v>
      </c>
      <c r="E52" s="4" t="s">
        <v>48</v>
      </c>
      <c r="F52" s="236"/>
    </row>
    <row r="53" spans="2:6" ht="12.75">
      <c r="B53" s="2" t="s">
        <v>6</v>
      </c>
      <c r="C53" s="2" t="s">
        <v>40</v>
      </c>
      <c r="D53" s="2">
        <v>70</v>
      </c>
      <c r="E53" s="4" t="s">
        <v>371</v>
      </c>
      <c r="F53" s="236"/>
    </row>
    <row r="54" spans="2:7" ht="12.75">
      <c r="B54" s="2" t="s">
        <v>7</v>
      </c>
      <c r="C54" s="2" t="s">
        <v>40</v>
      </c>
      <c r="D54" s="2">
        <v>67</v>
      </c>
      <c r="E54" s="2" t="s">
        <v>191</v>
      </c>
      <c r="F54" s="206"/>
      <c r="G54" s="241"/>
    </row>
    <row r="55" spans="2:7" ht="12.75">
      <c r="B55" s="2" t="s">
        <v>8</v>
      </c>
      <c r="C55" s="2" t="s">
        <v>40</v>
      </c>
      <c r="D55" s="2">
        <v>66</v>
      </c>
      <c r="E55" s="2" t="s">
        <v>452</v>
      </c>
      <c r="F55" s="206"/>
      <c r="G55" s="241"/>
    </row>
    <row r="56" spans="2:6" ht="12.75">
      <c r="B56" s="2" t="s">
        <v>9</v>
      </c>
      <c r="C56" s="2" t="s">
        <v>40</v>
      </c>
      <c r="D56" s="2">
        <v>63</v>
      </c>
      <c r="E56" s="2" t="s">
        <v>416</v>
      </c>
      <c r="F56" s="236"/>
    </row>
    <row r="57" spans="2:5" ht="12.75">
      <c r="B57" s="127" t="s">
        <v>10</v>
      </c>
      <c r="C57" s="127" t="s">
        <v>461</v>
      </c>
      <c r="D57" s="127">
        <v>57</v>
      </c>
      <c r="E57" s="127" t="s">
        <v>470</v>
      </c>
    </row>
    <row r="58" spans="2:6" ht="12.75">
      <c r="B58" s="251"/>
      <c r="C58" s="206"/>
      <c r="D58" s="206"/>
      <c r="E58" s="206"/>
      <c r="F58" s="236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12.875" style="0" bestFit="1" customWidth="1"/>
    <col min="5" max="5" width="9.25390625" style="0" customWidth="1"/>
  </cols>
  <sheetData>
    <row r="1" ht="13.5" thickBot="1"/>
    <row r="2" spans="2:3" ht="16.5" thickBot="1">
      <c r="B2" s="254" t="s">
        <v>381</v>
      </c>
      <c r="C2" s="255" t="s">
        <v>382</v>
      </c>
    </row>
    <row r="3" spans="8:9" ht="13.5" thickBot="1">
      <c r="H3" s="278" t="s">
        <v>226</v>
      </c>
      <c r="I3" s="279" t="s">
        <v>411</v>
      </c>
    </row>
    <row r="4" spans="2:9" ht="12.75">
      <c r="B4" s="257" t="s">
        <v>376</v>
      </c>
      <c r="C4" s="252" t="s">
        <v>384</v>
      </c>
      <c r="D4" s="252" t="s">
        <v>385</v>
      </c>
      <c r="E4" s="252" t="s">
        <v>475</v>
      </c>
      <c r="F4" s="252"/>
      <c r="G4" s="252"/>
      <c r="H4" s="267"/>
      <c r="I4" s="520">
        <v>2</v>
      </c>
    </row>
    <row r="5" spans="2:9" ht="13.5" thickBot="1">
      <c r="B5" s="262"/>
      <c r="C5" s="310">
        <v>1910</v>
      </c>
      <c r="D5" s="310">
        <v>81</v>
      </c>
      <c r="E5" s="253">
        <v>77</v>
      </c>
      <c r="F5" s="253"/>
      <c r="G5" s="253"/>
      <c r="H5" s="268">
        <f>SUM(C5:G5)</f>
        <v>2068</v>
      </c>
      <c r="I5" s="515"/>
    </row>
    <row r="6" spans="2:8" ht="12.75">
      <c r="B6" s="259" t="s">
        <v>377</v>
      </c>
      <c r="C6" s="252" t="s">
        <v>387</v>
      </c>
      <c r="D6" s="252" t="s">
        <v>409</v>
      </c>
      <c r="E6" s="252" t="s">
        <v>386</v>
      </c>
      <c r="F6" s="252"/>
      <c r="G6" s="252"/>
      <c r="H6" s="269"/>
    </row>
    <row r="7" spans="2:8" ht="13.5" thickBot="1">
      <c r="B7" s="260"/>
      <c r="C7" s="253">
        <v>60</v>
      </c>
      <c r="D7" s="253">
        <v>26</v>
      </c>
      <c r="E7" s="253">
        <v>5</v>
      </c>
      <c r="F7" s="253"/>
      <c r="G7" s="253"/>
      <c r="H7" s="270">
        <f>SUM(C7:G7)</f>
        <v>91</v>
      </c>
    </row>
    <row r="8" spans="2:8" ht="12.75">
      <c r="B8" s="261" t="s">
        <v>378</v>
      </c>
      <c r="C8" s="252" t="s">
        <v>397</v>
      </c>
      <c r="D8" s="252" t="s">
        <v>396</v>
      </c>
      <c r="E8" s="252"/>
      <c r="F8" s="252"/>
      <c r="G8" s="252"/>
      <c r="H8" s="269"/>
    </row>
    <row r="9" spans="2:8" ht="13.5" thickBot="1">
      <c r="B9" s="258"/>
      <c r="C9" s="253">
        <v>820</v>
      </c>
      <c r="D9" s="253">
        <v>34</v>
      </c>
      <c r="E9" s="253"/>
      <c r="F9" s="253"/>
      <c r="G9" s="253"/>
      <c r="H9" s="270">
        <f>SUM(C9:G9)</f>
        <v>854</v>
      </c>
    </row>
    <row r="10" spans="2:9" ht="12.75">
      <c r="B10" s="259" t="s">
        <v>379</v>
      </c>
      <c r="C10" s="252" t="s">
        <v>388</v>
      </c>
      <c r="D10" s="252" t="s">
        <v>389</v>
      </c>
      <c r="E10" s="252" t="s">
        <v>390</v>
      </c>
      <c r="F10" s="252" t="s">
        <v>391</v>
      </c>
      <c r="G10" s="252" t="s">
        <v>392</v>
      </c>
      <c r="H10" s="271"/>
      <c r="I10" s="516">
        <v>1</v>
      </c>
    </row>
    <row r="11" spans="2:9" ht="13.5" thickBot="1">
      <c r="B11" s="260"/>
      <c r="C11" s="310">
        <v>1172</v>
      </c>
      <c r="D11" s="310">
        <v>709</v>
      </c>
      <c r="E11" s="310">
        <v>363</v>
      </c>
      <c r="F11" s="253">
        <v>35</v>
      </c>
      <c r="G11" s="310">
        <v>18</v>
      </c>
      <c r="H11" s="272">
        <f>SUM(C11:G11)</f>
        <v>2297</v>
      </c>
      <c r="I11" s="517"/>
    </row>
    <row r="12" spans="2:8" ht="12.75">
      <c r="B12" s="261" t="s">
        <v>380</v>
      </c>
      <c r="C12" s="252" t="s">
        <v>393</v>
      </c>
      <c r="D12" s="252" t="s">
        <v>394</v>
      </c>
      <c r="E12" s="252"/>
      <c r="F12" s="252"/>
      <c r="G12" s="252"/>
      <c r="H12" s="269"/>
    </row>
    <row r="13" spans="2:8" ht="13.5" thickBot="1">
      <c r="B13" s="258"/>
      <c r="C13" s="253">
        <v>453</v>
      </c>
      <c r="D13" s="253">
        <v>127</v>
      </c>
      <c r="E13" s="253"/>
      <c r="F13" s="253"/>
      <c r="G13" s="253"/>
      <c r="H13" s="270">
        <f>SUM(C13:G13)</f>
        <v>580</v>
      </c>
    </row>
    <row r="14" spans="2:9" ht="12.75">
      <c r="B14" s="259" t="s">
        <v>383</v>
      </c>
      <c r="C14" s="252" t="s">
        <v>395</v>
      </c>
      <c r="D14" s="252" t="s">
        <v>398</v>
      </c>
      <c r="E14" s="252" t="s">
        <v>162</v>
      </c>
      <c r="F14" s="252"/>
      <c r="G14" s="252"/>
      <c r="H14" s="273"/>
      <c r="I14" s="518">
        <v>3</v>
      </c>
    </row>
    <row r="15" spans="2:9" ht="12.75" customHeight="1" thickBot="1">
      <c r="B15" s="260"/>
      <c r="C15" s="253">
        <v>1354</v>
      </c>
      <c r="D15" s="253">
        <v>664</v>
      </c>
      <c r="E15" s="253">
        <v>7</v>
      </c>
      <c r="F15" s="253"/>
      <c r="G15" s="253"/>
      <c r="H15" s="274">
        <f>SUM(C15:G15)</f>
        <v>2025</v>
      </c>
      <c r="I15" s="519"/>
    </row>
    <row r="16" spans="2:8" ht="12.75" customHeight="1">
      <c r="B16" s="261" t="s">
        <v>399</v>
      </c>
      <c r="C16" s="252" t="s">
        <v>400</v>
      </c>
      <c r="D16" s="252" t="s">
        <v>401</v>
      </c>
      <c r="E16" s="252"/>
      <c r="F16" s="252"/>
      <c r="G16" s="252"/>
      <c r="H16" s="269"/>
    </row>
    <row r="17" spans="2:8" ht="13.5" thickBot="1">
      <c r="B17" s="258"/>
      <c r="C17" s="253">
        <v>96</v>
      </c>
      <c r="D17" s="253">
        <v>5</v>
      </c>
      <c r="E17" s="253"/>
      <c r="F17" s="253"/>
      <c r="G17" s="253"/>
      <c r="H17" s="270">
        <f>SUM(C17:G17)</f>
        <v>101</v>
      </c>
    </row>
    <row r="18" spans="2:8" ht="12.75">
      <c r="B18" s="261" t="s">
        <v>415</v>
      </c>
      <c r="C18" s="290" t="s">
        <v>389</v>
      </c>
      <c r="D18" s="290" t="s">
        <v>158</v>
      </c>
      <c r="E18" s="290" t="s">
        <v>518</v>
      </c>
      <c r="F18" s="290"/>
      <c r="G18" s="290"/>
      <c r="H18" s="269"/>
    </row>
    <row r="19" spans="2:8" ht="13.5" thickBot="1">
      <c r="B19" s="258"/>
      <c r="C19" s="290">
        <v>296</v>
      </c>
      <c r="D19" s="290">
        <v>12</v>
      </c>
      <c r="E19" s="290">
        <v>5</v>
      </c>
      <c r="F19" s="290"/>
      <c r="G19" s="290"/>
      <c r="H19" s="270">
        <f>SUM(C19:G19)</f>
        <v>313</v>
      </c>
    </row>
    <row r="20" spans="2:8" ht="12.75">
      <c r="B20" s="259" t="s">
        <v>414</v>
      </c>
      <c r="C20" s="252" t="s">
        <v>400</v>
      </c>
      <c r="D20" s="252" t="s">
        <v>403</v>
      </c>
      <c r="E20" s="252"/>
      <c r="F20" s="252"/>
      <c r="G20" s="252"/>
      <c r="H20" s="269"/>
    </row>
    <row r="21" spans="2:8" ht="13.5" thickBot="1">
      <c r="B21" s="260"/>
      <c r="C21" s="253">
        <v>8</v>
      </c>
      <c r="D21" s="253">
        <v>8</v>
      </c>
      <c r="E21" s="253"/>
      <c r="F21" s="253"/>
      <c r="G21" s="253"/>
      <c r="H21" s="270">
        <f>SUM(C21:G21)</f>
        <v>16</v>
      </c>
    </row>
    <row r="22" spans="2:8" ht="12.75">
      <c r="B22" s="261" t="s">
        <v>404</v>
      </c>
      <c r="C22" s="252" t="s">
        <v>405</v>
      </c>
      <c r="D22" s="252" t="s">
        <v>143</v>
      </c>
      <c r="E22" s="252"/>
      <c r="F22" s="252"/>
      <c r="G22" s="252"/>
      <c r="H22" s="269"/>
    </row>
    <row r="23" spans="2:8" ht="13.5" thickBot="1">
      <c r="B23" s="258"/>
      <c r="C23" s="253">
        <v>5</v>
      </c>
      <c r="D23" s="253">
        <v>1</v>
      </c>
      <c r="E23" s="253"/>
      <c r="F23" s="253"/>
      <c r="G23" s="253"/>
      <c r="H23" s="270">
        <f>SUM(C23:G23)</f>
        <v>6</v>
      </c>
    </row>
    <row r="24" spans="2:8" ht="12.75">
      <c r="B24" s="259" t="s">
        <v>406</v>
      </c>
      <c r="C24" s="252" t="s">
        <v>407</v>
      </c>
      <c r="D24" s="252" t="s">
        <v>161</v>
      </c>
      <c r="E24" s="252"/>
      <c r="F24" s="252"/>
      <c r="G24" s="252"/>
      <c r="H24" s="269"/>
    </row>
    <row r="25" spans="2:8" ht="13.5" thickBot="1">
      <c r="B25" s="256"/>
      <c r="C25" s="253">
        <v>10</v>
      </c>
      <c r="D25" s="253">
        <v>3</v>
      </c>
      <c r="E25" s="253"/>
      <c r="F25" s="253"/>
      <c r="G25" s="253"/>
      <c r="H25" s="275">
        <f>SUM(C25:G25)</f>
        <v>13</v>
      </c>
    </row>
    <row r="27" ht="13.5" thickBot="1"/>
    <row r="28" spans="2:3" ht="16.5" thickBot="1">
      <c r="B28" s="254" t="s">
        <v>381</v>
      </c>
      <c r="C28" s="255" t="s">
        <v>408</v>
      </c>
    </row>
    <row r="29" spans="8:9" ht="13.5" thickBot="1">
      <c r="H29" s="280" t="s">
        <v>226</v>
      </c>
      <c r="I29" s="281" t="s">
        <v>411</v>
      </c>
    </row>
    <row r="30" spans="2:9" ht="12.75">
      <c r="B30" s="257" t="s">
        <v>376</v>
      </c>
      <c r="C30" s="252" t="s">
        <v>384</v>
      </c>
      <c r="D30" s="252" t="s">
        <v>385</v>
      </c>
      <c r="E30" s="252" t="s">
        <v>475</v>
      </c>
      <c r="F30" s="252"/>
      <c r="G30" s="252"/>
      <c r="H30" s="276"/>
      <c r="I30" s="521">
        <v>1</v>
      </c>
    </row>
    <row r="31" spans="2:9" ht="13.5" thickBot="1">
      <c r="B31" s="262"/>
      <c r="C31" s="310">
        <v>2494</v>
      </c>
      <c r="D31" s="310">
        <v>78</v>
      </c>
      <c r="E31" s="253">
        <v>23</v>
      </c>
      <c r="F31" s="253"/>
      <c r="G31" s="253"/>
      <c r="H31" s="272">
        <f>SUM(C31:G31)</f>
        <v>2595</v>
      </c>
      <c r="I31" s="517"/>
    </row>
    <row r="32" spans="2:8" ht="12.75">
      <c r="B32" s="259" t="s">
        <v>377</v>
      </c>
      <c r="C32" s="252" t="s">
        <v>409</v>
      </c>
      <c r="D32" s="252" t="s">
        <v>387</v>
      </c>
      <c r="E32" s="252" t="s">
        <v>386</v>
      </c>
      <c r="F32" s="252"/>
      <c r="G32" s="252"/>
      <c r="H32" s="269"/>
    </row>
    <row r="33" spans="2:8" ht="13.5" thickBot="1">
      <c r="B33" s="260"/>
      <c r="C33" s="253">
        <v>54</v>
      </c>
      <c r="D33" s="253">
        <v>30</v>
      </c>
      <c r="E33" s="253">
        <v>4</v>
      </c>
      <c r="F33" s="253"/>
      <c r="G33" s="253"/>
      <c r="H33" s="270">
        <f>SUM(C33:G33)</f>
        <v>88</v>
      </c>
    </row>
    <row r="34" spans="2:8" ht="12.75">
      <c r="B34" s="261" t="s">
        <v>378</v>
      </c>
      <c r="C34" s="252" t="s">
        <v>397</v>
      </c>
      <c r="D34" s="252" t="s">
        <v>396</v>
      </c>
      <c r="E34" s="252"/>
      <c r="F34" s="252"/>
      <c r="G34" s="252"/>
      <c r="H34" s="269"/>
    </row>
    <row r="35" spans="2:8" ht="13.5" thickBot="1">
      <c r="B35" s="258"/>
      <c r="C35" s="253">
        <v>723</v>
      </c>
      <c r="D35" s="253">
        <v>7</v>
      </c>
      <c r="E35" s="253"/>
      <c r="F35" s="253"/>
      <c r="G35" s="253"/>
      <c r="H35" s="270">
        <f>SUM(C35:G35)</f>
        <v>730</v>
      </c>
    </row>
    <row r="36" spans="2:9" ht="12.75" customHeight="1">
      <c r="B36" s="259" t="s">
        <v>379</v>
      </c>
      <c r="C36" s="252" t="s">
        <v>389</v>
      </c>
      <c r="D36" s="252" t="s">
        <v>388</v>
      </c>
      <c r="E36" s="252" t="s">
        <v>390</v>
      </c>
      <c r="F36" s="252" t="s">
        <v>391</v>
      </c>
      <c r="G36" s="252" t="s">
        <v>392</v>
      </c>
      <c r="H36" s="273"/>
      <c r="I36" s="518">
        <v>2</v>
      </c>
    </row>
    <row r="37" spans="2:9" ht="13.5" customHeight="1" thickBot="1">
      <c r="B37" s="260"/>
      <c r="C37" s="310">
        <v>998</v>
      </c>
      <c r="D37" s="310">
        <v>802</v>
      </c>
      <c r="E37" s="310">
        <v>244</v>
      </c>
      <c r="F37" s="253">
        <v>8</v>
      </c>
      <c r="G37" s="310">
        <v>13</v>
      </c>
      <c r="H37" s="274">
        <f>SUM(C37:G37)</f>
        <v>2065</v>
      </c>
      <c r="I37" s="519"/>
    </row>
    <row r="38" spans="2:8" ht="12.75">
      <c r="B38" s="261" t="s">
        <v>380</v>
      </c>
      <c r="C38" s="252" t="s">
        <v>393</v>
      </c>
      <c r="D38" s="252" t="s">
        <v>394</v>
      </c>
      <c r="E38" s="252"/>
      <c r="F38" s="252"/>
      <c r="G38" s="252"/>
      <c r="H38" s="269"/>
    </row>
    <row r="39" spans="2:8" ht="13.5" thickBot="1">
      <c r="B39" s="258"/>
      <c r="C39" s="253">
        <v>570</v>
      </c>
      <c r="D39" s="253">
        <v>118</v>
      </c>
      <c r="E39" s="253"/>
      <c r="F39" s="253"/>
      <c r="G39" s="253"/>
      <c r="H39" s="270">
        <f>SUM(C39:G39)</f>
        <v>688</v>
      </c>
    </row>
    <row r="40" spans="2:9" ht="12.75" customHeight="1">
      <c r="B40" s="259" t="s">
        <v>383</v>
      </c>
      <c r="C40" s="252" t="s">
        <v>395</v>
      </c>
      <c r="D40" s="252" t="s">
        <v>398</v>
      </c>
      <c r="E40" s="252" t="s">
        <v>162</v>
      </c>
      <c r="F40" s="252"/>
      <c r="G40" s="252"/>
      <c r="H40" s="277"/>
      <c r="I40" s="514">
        <v>3</v>
      </c>
    </row>
    <row r="41" spans="2:9" ht="13.5" customHeight="1" thickBot="1">
      <c r="B41" s="260"/>
      <c r="C41" s="310">
        <v>1174</v>
      </c>
      <c r="D41" s="253">
        <v>491</v>
      </c>
      <c r="E41" s="253">
        <v>9</v>
      </c>
      <c r="F41" s="253"/>
      <c r="G41" s="253"/>
      <c r="H41" s="268">
        <f>SUM(C41:G41)</f>
        <v>1674</v>
      </c>
      <c r="I41" s="515"/>
    </row>
    <row r="42" spans="2:8" ht="12.75">
      <c r="B42" s="261" t="s">
        <v>399</v>
      </c>
      <c r="C42" s="252" t="s">
        <v>400</v>
      </c>
      <c r="D42" s="252" t="s">
        <v>401</v>
      </c>
      <c r="E42" s="252"/>
      <c r="F42" s="252"/>
      <c r="G42" s="252"/>
      <c r="H42" s="269"/>
    </row>
    <row r="43" spans="2:8" ht="13.5" thickBot="1">
      <c r="B43" s="258"/>
      <c r="C43" s="253">
        <v>92</v>
      </c>
      <c r="D43" s="253">
        <v>4</v>
      </c>
      <c r="E43" s="253"/>
      <c r="F43" s="253"/>
      <c r="G43" s="253"/>
      <c r="H43" s="270">
        <f>SUM(C43:G43)</f>
        <v>96</v>
      </c>
    </row>
    <row r="44" spans="2:8" ht="12.75">
      <c r="B44" s="259" t="s">
        <v>402</v>
      </c>
      <c r="C44" s="252" t="s">
        <v>403</v>
      </c>
      <c r="D44" s="252" t="s">
        <v>403</v>
      </c>
      <c r="E44" s="252"/>
      <c r="F44" s="252"/>
      <c r="G44" s="252"/>
      <c r="H44" s="269"/>
    </row>
    <row r="45" spans="2:8" ht="13.5" thickBot="1">
      <c r="B45" s="260"/>
      <c r="C45" s="253">
        <v>5</v>
      </c>
      <c r="D45" s="253">
        <v>0</v>
      </c>
      <c r="E45" s="253"/>
      <c r="F45" s="253"/>
      <c r="G45" s="253"/>
      <c r="H45" s="270">
        <f>SUM(C45:G45)</f>
        <v>5</v>
      </c>
    </row>
    <row r="46" spans="2:8" ht="12.75">
      <c r="B46" s="261" t="s">
        <v>404</v>
      </c>
      <c r="C46" s="252" t="s">
        <v>405</v>
      </c>
      <c r="D46" s="252" t="s">
        <v>143</v>
      </c>
      <c r="E46" s="252"/>
      <c r="F46" s="252"/>
      <c r="G46" s="252"/>
      <c r="H46" s="269"/>
    </row>
    <row r="47" spans="2:8" ht="13.5" thickBot="1">
      <c r="B47" s="258"/>
      <c r="C47" s="253">
        <v>3</v>
      </c>
      <c r="D47" s="253">
        <v>3</v>
      </c>
      <c r="E47" s="253"/>
      <c r="F47" s="253"/>
      <c r="G47" s="253"/>
      <c r="H47" s="270">
        <f>SUM(C47:G47)</f>
        <v>6</v>
      </c>
    </row>
    <row r="48" spans="2:8" ht="12.75">
      <c r="B48" s="259" t="s">
        <v>406</v>
      </c>
      <c r="C48" s="252" t="s">
        <v>161</v>
      </c>
      <c r="D48" s="252" t="s">
        <v>407</v>
      </c>
      <c r="E48" s="252"/>
      <c r="F48" s="252"/>
      <c r="G48" s="252"/>
      <c r="H48" s="269"/>
    </row>
    <row r="49" spans="2:8" ht="13.5" thickBot="1">
      <c r="B49" s="256"/>
      <c r="C49" s="253">
        <v>1</v>
      </c>
      <c r="D49" s="253">
        <v>0</v>
      </c>
      <c r="E49" s="253"/>
      <c r="F49" s="253"/>
      <c r="G49" s="253"/>
      <c r="H49" s="275">
        <f>SUM(C49:G49)</f>
        <v>1</v>
      </c>
    </row>
    <row r="50" spans="2:8" ht="12.75">
      <c r="B50" s="261" t="s">
        <v>415</v>
      </c>
      <c r="C50" s="252" t="s">
        <v>389</v>
      </c>
      <c r="D50" s="252" t="s">
        <v>158</v>
      </c>
      <c r="E50" s="252"/>
      <c r="F50" s="252"/>
      <c r="G50" s="252"/>
      <c r="H50" s="269"/>
    </row>
    <row r="51" spans="2:8" ht="13.5" thickBot="1">
      <c r="B51" s="258"/>
      <c r="C51" s="310">
        <v>347</v>
      </c>
      <c r="D51" s="253">
        <v>61</v>
      </c>
      <c r="E51" s="253"/>
      <c r="F51" s="253"/>
      <c r="G51" s="253"/>
      <c r="H51" s="270">
        <f>SUM(C51:G51)</f>
        <v>408</v>
      </c>
    </row>
  </sheetData>
  <sheetProtection/>
  <mergeCells count="6">
    <mergeCell ref="I40:I41"/>
    <mergeCell ref="I10:I11"/>
    <mergeCell ref="I14:I15"/>
    <mergeCell ref="I4:I5"/>
    <mergeCell ref="I30:I31"/>
    <mergeCell ref="I36:I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2013-06-29T08:28:43Z</cp:lastPrinted>
  <dcterms:created xsi:type="dcterms:W3CDTF">2003-09-17T15:47:40Z</dcterms:created>
  <dcterms:modified xsi:type="dcterms:W3CDTF">2017-11-17T16:41:09Z</dcterms:modified>
  <cp:category/>
  <cp:version/>
  <cp:contentType/>
  <cp:contentStatus/>
</cp:coreProperties>
</file>