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dpis na leto" sheetId="1" r:id="rId1"/>
  </sheets>
  <definedNames>
    <definedName name="_xlnm._FilterDatabase" localSheetId="0" hidden="1">'Predpis na leto'!$A$5:$IV$52</definedName>
    <definedName name="Excel_BuiltIn__FilterDatabase_1">NA()</definedName>
    <definedName name="Excel_BuiltIn__FilterDatabase" localSheetId="0">'Predpis na leto'!$5:$52</definedName>
    <definedName name="Excel_BuiltIn__FilterDatabase_1" localSheetId="0">NA()</definedName>
    <definedName name="_xlnm__FilterDatabase" localSheetId="0">'Predpis na leto'!$A$5:"$amp$47"</definedName>
  </definedNames>
  <calcPr fullCalcOnLoad="1"/>
</workbook>
</file>

<file path=xl/sharedStrings.xml><?xml version="1.0" encoding="utf-8"?>
<sst xmlns="http://schemas.openxmlformats.org/spreadsheetml/2006/main" count="75" uniqueCount="62">
  <si>
    <t>Predpis uhrad na leto 2022</t>
  </si>
  <si>
    <t>Pred vyberem tarifu na 2022</t>
  </si>
  <si>
    <t>Po vyberu tarifu na leto 2022</t>
  </si>
  <si>
    <t>No.</t>
  </si>
  <si>
    <t>Jmeno</t>
  </si>
  <si>
    <t>Preplatek ze zuctovani 2H16</t>
  </si>
  <si>
    <t>Historicky nedoplatek/ preplatek</t>
  </si>
  <si>
    <t>Tarif na leto</t>
  </si>
  <si>
    <t>Nedoplatek</t>
  </si>
  <si>
    <t>Vratka</t>
  </si>
  <si>
    <t>Uhrazeno predem</t>
  </si>
  <si>
    <t>Uhrada dne</t>
  </si>
  <si>
    <t>Karloos</t>
  </si>
  <si>
    <t>Silver</t>
  </si>
  <si>
    <t>Petr Badzet Burget</t>
  </si>
  <si>
    <t>Martin Soukup</t>
  </si>
  <si>
    <t>Petr Huml</t>
  </si>
  <si>
    <t>Gold</t>
  </si>
  <si>
    <t>Vraceno BV 29/7</t>
  </si>
  <si>
    <t>Vilem Cerny</t>
  </si>
  <si>
    <t>Vlasta Vana</t>
  </si>
  <si>
    <t>Pepa Caslavka</t>
  </si>
  <si>
    <t>Michal Pinka</t>
  </si>
  <si>
    <t>Jan Tomas</t>
  </si>
  <si>
    <t>n/a</t>
  </si>
  <si>
    <t>Franta Krestan</t>
  </si>
  <si>
    <t>Robert Sarovec</t>
  </si>
  <si>
    <t>Tomas Taticek</t>
  </si>
  <si>
    <t>Standa Futera</t>
  </si>
  <si>
    <t>Lukas Ramik</t>
  </si>
  <si>
    <t>Lubos Kralicek</t>
  </si>
  <si>
    <t>Bedrich Hejl</t>
  </si>
  <si>
    <t>Roman Vane</t>
  </si>
  <si>
    <t>Lukas Veznik</t>
  </si>
  <si>
    <t>Michal Krepelka</t>
  </si>
  <si>
    <t>Jiri Safarovsky</t>
  </si>
  <si>
    <t>Jan Balacek</t>
  </si>
  <si>
    <t>Jarmil Kralicek</t>
  </si>
  <si>
    <t>Pavel Holan</t>
  </si>
  <si>
    <t>Petr Holan</t>
  </si>
  <si>
    <t>Filip Repka</t>
  </si>
  <si>
    <t>Tomas Hollmann</t>
  </si>
  <si>
    <t>Jarda Jana</t>
  </si>
  <si>
    <t>Michal Stumpf</t>
  </si>
  <si>
    <t>Lukas Sokol</t>
  </si>
  <si>
    <t>Martin Klimek</t>
  </si>
  <si>
    <t>Ota Holubec</t>
  </si>
  <si>
    <t>Honza Kroupa</t>
  </si>
  <si>
    <t>Lukas Bohata</t>
  </si>
  <si>
    <t>Patrik Safranek (PwC)</t>
  </si>
  <si>
    <t>Pavel Voracek</t>
  </si>
  <si>
    <t>Tomas Fiala</t>
  </si>
  <si>
    <t>Pavel Duchacek</t>
  </si>
  <si>
    <t>Vasek Duchacek</t>
  </si>
  <si>
    <t>Lukas Kubesa</t>
  </si>
  <si>
    <t>Vladimir Alexandrov</t>
  </si>
  <si>
    <t>Michal Ondrusek</t>
  </si>
  <si>
    <t>Radim Senk</t>
  </si>
  <si>
    <t>Michal Kadlecek</t>
  </si>
  <si>
    <t>Radek Horak</t>
  </si>
  <si>
    <t>Petr Otčenášek</t>
  </si>
  <si>
    <t>Total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</si>
</sst>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Kč-405];[RED]\-#,##0.00\ [$Kč-405]"/>
    <numFmt numFmtId="166" formatCode="#,##0"/>
    <numFmt numFmtId="167" formatCode="@"/>
    <numFmt numFmtId="168" formatCode="#,##0.00&quot;      &quot;;\-#,##0.00&quot;      &quot;;\-#&quot;      &quot;;@\ "/>
    <numFmt numFmtId="169" formatCode="#,##0,;\-#,##0,"/>
    <numFmt numFmtId="170" formatCode="dd/\ mmm/"/>
    <numFmt numFmtId="171" formatCode="d\.m\.yyyy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color indexed="8"/>
      <name val="Bookman Old Style"/>
      <family val="1"/>
    </font>
    <font>
      <sz val="9"/>
      <name val="Bookman Old Style"/>
      <family val="1"/>
    </font>
    <font>
      <sz val="9"/>
      <name val="Arial"/>
      <family val="2"/>
    </font>
    <font>
      <b/>
      <i/>
      <sz val="16"/>
      <color indexed="18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sz val="10"/>
      <name val="Bookman Old Style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  <xf numFmtId="164" fontId="3" fillId="0" borderId="0" applyNumberFormat="0" applyFill="0" applyBorder="0" applyProtection="0">
      <alignment/>
    </xf>
    <xf numFmtId="165" fontId="3" fillId="0" borderId="0" applyFill="0" applyBorder="0" applyProtection="0">
      <alignment/>
    </xf>
    <xf numFmtId="168" fontId="0" fillId="0" borderId="0">
      <alignment/>
      <protection/>
    </xf>
  </cellStyleXfs>
  <cellXfs count="73">
    <xf numFmtId="164" fontId="0" fillId="0" borderId="0" xfId="0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6" fillId="0" borderId="0" xfId="0" applyFont="1" applyAlignment="1">
      <alignment horizontal="center"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1" fillId="4" borderId="2" xfId="0" applyFont="1" applyFill="1" applyBorder="1" applyAlignment="1">
      <alignment horizontal="center" vertical="center"/>
    </xf>
    <xf numFmtId="164" fontId="11" fillId="4" borderId="3" xfId="0" applyFont="1" applyFill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center" vertical="center" wrapText="1"/>
    </xf>
    <xf numFmtId="166" fontId="11" fillId="5" borderId="3" xfId="0" applyNumberFormat="1" applyFont="1" applyFill="1" applyBorder="1" applyAlignment="1">
      <alignment horizontal="center" vertical="center" wrapText="1"/>
    </xf>
    <xf numFmtId="164" fontId="11" fillId="6" borderId="3" xfId="0" applyFont="1" applyFill="1" applyBorder="1" applyAlignment="1">
      <alignment horizontal="center" vertical="center"/>
    </xf>
    <xf numFmtId="166" fontId="12" fillId="4" borderId="3" xfId="0" applyNumberFormat="1" applyFont="1" applyFill="1" applyBorder="1" applyAlignment="1">
      <alignment horizontal="center" vertical="center"/>
    </xf>
    <xf numFmtId="166" fontId="12" fillId="3" borderId="3" xfId="0" applyNumberFormat="1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left"/>
    </xf>
    <xf numFmtId="166" fontId="6" fillId="0" borderId="6" xfId="0" applyNumberFormat="1" applyFon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4" fillId="7" borderId="6" xfId="0" applyFont="1" applyFill="1" applyBorder="1" applyAlignment="1">
      <alignment horizontal="center"/>
    </xf>
    <xf numFmtId="166" fontId="11" fillId="8" borderId="5" xfId="23" applyNumberFormat="1" applyFont="1" applyFill="1" applyBorder="1" applyAlignment="1" applyProtection="1">
      <alignment horizontal="center"/>
      <protection/>
    </xf>
    <xf numFmtId="166" fontId="11" fillId="8" borderId="7" xfId="23" applyNumberFormat="1" applyFont="1" applyFill="1" applyBorder="1" applyAlignment="1" applyProtection="1">
      <alignment horizontal="center"/>
      <protection/>
    </xf>
    <xf numFmtId="164" fontId="13" fillId="0" borderId="8" xfId="0" applyFont="1" applyFill="1" applyBorder="1" applyAlignment="1">
      <alignment horizontal="center" vertical="center"/>
    </xf>
    <xf numFmtId="164" fontId="13" fillId="0" borderId="6" xfId="0" applyFont="1" applyBorder="1" applyAlignment="1">
      <alignment horizontal="center"/>
    </xf>
    <xf numFmtId="166" fontId="13" fillId="0" borderId="5" xfId="0" applyNumberFormat="1" applyFont="1" applyFill="1" applyBorder="1" applyAlignment="1">
      <alignment horizontal="center"/>
    </xf>
    <xf numFmtId="169" fontId="6" fillId="0" borderId="5" xfId="23" applyNumberFormat="1" applyFont="1" applyBorder="1" applyAlignment="1" applyProtection="1">
      <alignment horizontal="center" vertical="center"/>
      <protection/>
    </xf>
    <xf numFmtId="166" fontId="11" fillId="9" borderId="7" xfId="23" applyNumberFormat="1" applyFont="1" applyFill="1" applyBorder="1" applyAlignment="1" applyProtection="1">
      <alignment horizontal="center"/>
      <protection/>
    </xf>
    <xf numFmtId="170" fontId="13" fillId="0" borderId="8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/>
    </xf>
    <xf numFmtId="164" fontId="13" fillId="0" borderId="5" xfId="0" applyFont="1" applyFill="1" applyBorder="1" applyAlignment="1">
      <alignment horizontal="center"/>
    </xf>
    <xf numFmtId="164" fontId="13" fillId="3" borderId="6" xfId="0" applyFont="1" applyFill="1" applyBorder="1" applyAlignment="1">
      <alignment horizontal="left"/>
    </xf>
    <xf numFmtId="166" fontId="14" fillId="3" borderId="7" xfId="0" applyNumberFormat="1" applyFont="1" applyFill="1" applyBorder="1" applyAlignment="1">
      <alignment horizontal="center"/>
    </xf>
    <xf numFmtId="166" fontId="13" fillId="3" borderId="5" xfId="23" applyNumberFormat="1" applyFont="1" applyFill="1" applyBorder="1" applyAlignment="1" applyProtection="1">
      <alignment horizontal="center"/>
      <protection/>
    </xf>
    <xf numFmtId="169" fontId="15" fillId="3" borderId="10" xfId="23" applyNumberFormat="1" applyFont="1" applyFill="1" applyBorder="1" applyAlignment="1" applyProtection="1">
      <alignment horizontal="center"/>
      <protection/>
    </xf>
    <xf numFmtId="166" fontId="14" fillId="3" borderId="10" xfId="0" applyNumberFormat="1" applyFont="1" applyFill="1" applyBorder="1" applyAlignment="1">
      <alignment horizontal="center"/>
    </xf>
    <xf numFmtId="166" fontId="11" fillId="3" borderId="5" xfId="23" applyNumberFormat="1" applyFont="1" applyFill="1" applyBorder="1" applyAlignment="1" applyProtection="1">
      <alignment horizontal="center"/>
      <protection/>
    </xf>
    <xf numFmtId="166" fontId="13" fillId="3" borderId="6" xfId="0" applyNumberFormat="1" applyFont="1" applyFill="1" applyBorder="1" applyAlignment="1">
      <alignment horizontal="center"/>
    </xf>
    <xf numFmtId="169" fontId="16" fillId="0" borderId="5" xfId="23" applyNumberFormat="1" applyFont="1" applyFill="1" applyBorder="1" applyAlignment="1" applyProtection="1">
      <alignment horizontal="center" vertical="center" wrapText="1"/>
      <protection/>
    </xf>
    <xf numFmtId="166" fontId="14" fillId="3" borderId="6" xfId="0" applyNumberFormat="1" applyFont="1" applyFill="1" applyBorder="1" applyAlignment="1">
      <alignment horizontal="center"/>
    </xf>
    <xf numFmtId="169" fontId="15" fillId="3" borderId="5" xfId="23" applyNumberFormat="1" applyFont="1" applyFill="1" applyBorder="1" applyAlignment="1" applyProtection="1">
      <alignment horizontal="center"/>
      <protection/>
    </xf>
    <xf numFmtId="166" fontId="14" fillId="3" borderId="5" xfId="0" applyNumberFormat="1" applyFont="1" applyFill="1" applyBorder="1" applyAlignment="1">
      <alignment horizontal="center"/>
    </xf>
    <xf numFmtId="166" fontId="12" fillId="3" borderId="5" xfId="23" applyNumberFormat="1" applyFont="1" applyFill="1" applyBorder="1" applyAlignment="1" applyProtection="1">
      <alignment horizontal="center"/>
      <protection/>
    </xf>
    <xf numFmtId="166" fontId="6" fillId="3" borderId="9" xfId="0" applyNumberFormat="1" applyFont="1" applyFill="1" applyBorder="1" applyAlignment="1">
      <alignment horizontal="center"/>
    </xf>
    <xf numFmtId="166" fontId="6" fillId="3" borderId="6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9" fontId="14" fillId="3" borderId="5" xfId="23" applyNumberFormat="1" applyFont="1" applyFill="1" applyBorder="1" applyAlignment="1" applyProtection="1">
      <alignment horizontal="center"/>
      <protection/>
    </xf>
    <xf numFmtId="169" fontId="6" fillId="0" borderId="5" xfId="23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/>
    </xf>
    <xf numFmtId="164" fontId="12" fillId="10" borderId="6" xfId="0" applyFont="1" applyFill="1" applyBorder="1" applyAlignment="1">
      <alignment horizontal="center"/>
    </xf>
    <xf numFmtId="164" fontId="12" fillId="10" borderId="6" xfId="0" applyFont="1" applyFill="1" applyBorder="1" applyAlignment="1">
      <alignment horizontal="left"/>
    </xf>
    <xf numFmtId="166" fontId="12" fillId="10" borderId="6" xfId="0" applyNumberFormat="1" applyFont="1" applyFill="1" applyBorder="1" applyAlignment="1">
      <alignment horizontal="center"/>
    </xf>
    <xf numFmtId="166" fontId="11" fillId="10" borderId="6" xfId="0" applyNumberFormat="1" applyFont="1" applyFill="1" applyBorder="1" applyAlignment="1">
      <alignment horizontal="center"/>
    </xf>
    <xf numFmtId="166" fontId="6" fillId="10" borderId="6" xfId="0" applyNumberFormat="1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9" fontId="12" fillId="0" borderId="0" xfId="23" applyNumberFormat="1" applyFont="1" applyBorder="1" applyAlignment="1" applyProtection="1">
      <alignment horizontal="center"/>
      <protection/>
    </xf>
    <xf numFmtId="171" fontId="12" fillId="0" borderId="0" xfId="23" applyNumberFormat="1" applyFont="1" applyBorder="1" applyAlignment="1" applyProtection="1">
      <alignment horizontal="center"/>
      <protection/>
    </xf>
    <xf numFmtId="164" fontId="6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Result 1" xfId="21"/>
    <cellStyle name="Result2" xfId="22"/>
    <cellStyle name="Excel Built-in Explanatory Text" xfId="23"/>
  </cellStyles>
  <dxfs count="2">
    <dxf>
      <font>
        <b val="0"/>
        <color rgb="FF000000"/>
      </font>
      <fill>
        <patternFill patternType="solid">
          <fgColor rgb="FFEEECE1"/>
          <bgColor rgb="FFDCE6F2"/>
        </patternFill>
      </fill>
      <border/>
    </dxf>
    <dxf>
      <font>
        <b val="0"/>
        <color rgb="FF000000"/>
      </font>
      <fill>
        <patternFill patternType="solid">
          <fgColor rgb="FFFF9900"/>
          <bgColor rgb="FFFFC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1D41A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2D050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2"/>
  <sheetViews>
    <sheetView tabSelected="1" zoomScale="95" zoomScaleNormal="95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" customWidth="1"/>
    <col min="2" max="2" width="11.00390625" style="2" customWidth="1"/>
    <col min="3" max="3" width="18.00390625" style="3" customWidth="1"/>
    <col min="4" max="4" width="11.57421875" style="4" hidden="1" customWidth="1"/>
    <col min="5" max="5" width="11.57421875" style="5" hidden="1" customWidth="1"/>
    <col min="6" max="9" width="11.57421875" style="2" hidden="1" customWidth="1"/>
    <col min="10" max="10" width="14.7109375" style="6" customWidth="1"/>
    <col min="11" max="11" width="14.57421875" style="6" customWidth="1"/>
    <col min="12" max="15" width="15.421875" style="6" customWidth="1"/>
    <col min="16" max="16" width="15.421875" style="7" customWidth="1"/>
    <col min="17" max="16384" width="11.00390625" style="1" customWidth="1"/>
  </cols>
  <sheetData>
    <row r="1" spans="2:255" ht="16.5" customHeight="1">
      <c r="B1"/>
      <c r="C1"/>
      <c r="D1"/>
      <c r="E1" s="8"/>
      <c r="F1"/>
      <c r="G1"/>
      <c r="H1"/>
      <c r="I1"/>
      <c r="J1" s="9"/>
      <c r="K1" s="9"/>
      <c r="L1" s="9"/>
      <c r="M1" s="9"/>
      <c r="N1" s="9"/>
      <c r="O1" s="9"/>
      <c r="P1" s="1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18" s="11" customFormat="1" ht="32.25" customHeight="1">
      <c r="B2" s="12"/>
      <c r="C2" s="13"/>
      <c r="D2" s="14"/>
      <c r="E2" s="15"/>
      <c r="F2" s="12"/>
      <c r="G2" s="12"/>
      <c r="H2" s="12"/>
      <c r="I2" s="12"/>
      <c r="J2" s="16" t="s">
        <v>0</v>
      </c>
      <c r="K2" s="16"/>
      <c r="L2" s="16"/>
      <c r="M2" s="16"/>
      <c r="N2" s="16"/>
      <c r="O2" s="17"/>
      <c r="P2" s="18"/>
      <c r="Q2" s="19"/>
      <c r="R2" s="19"/>
    </row>
    <row r="4" spans="10:255" ht="30" customHeight="1">
      <c r="J4" s="20" t="s">
        <v>1</v>
      </c>
      <c r="K4" s="20"/>
      <c r="N4" s="20" t="s">
        <v>2</v>
      </c>
      <c r="O4" s="20"/>
      <c r="P4" s="1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:16" s="11" customFormat="1" ht="36.75">
      <c r="B5" s="21" t="s">
        <v>3</v>
      </c>
      <c r="C5" s="22" t="s">
        <v>4</v>
      </c>
      <c r="D5" s="23" t="s">
        <v>5</v>
      </c>
      <c r="E5" s="24" t="s">
        <v>6</v>
      </c>
      <c r="F5" s="23"/>
      <c r="G5" s="23"/>
      <c r="H5" s="24"/>
      <c r="I5" s="25" t="s">
        <v>7</v>
      </c>
      <c r="J5" s="26" t="s">
        <v>8</v>
      </c>
      <c r="K5" s="26" t="s">
        <v>9</v>
      </c>
      <c r="L5" s="27" t="s">
        <v>7</v>
      </c>
      <c r="M5" s="27" t="s">
        <v>10</v>
      </c>
      <c r="N5" s="26" t="s">
        <v>8</v>
      </c>
      <c r="O5" s="26" t="s">
        <v>9</v>
      </c>
      <c r="P5" s="28" t="s">
        <v>11</v>
      </c>
    </row>
    <row r="6" spans="2:16" ht="20.25" customHeight="1">
      <c r="B6" s="29">
        <v>1</v>
      </c>
      <c r="C6" s="30" t="s">
        <v>12</v>
      </c>
      <c r="D6" s="31">
        <v>672</v>
      </c>
      <c r="E6" s="32"/>
      <c r="F6" s="33"/>
      <c r="G6" s="33"/>
      <c r="H6" s="33"/>
      <c r="I6" s="34" t="s">
        <v>13</v>
      </c>
      <c r="J6" s="35">
        <v>0</v>
      </c>
      <c r="K6" s="35">
        <v>28</v>
      </c>
      <c r="L6" s="32"/>
      <c r="M6" s="32"/>
      <c r="N6" s="35">
        <f aca="true" t="shared" si="0" ref="N6:N32">IF((J6+K6-L6-M6)&lt;0,(J6+K6-L6-M6),0)</f>
        <v>0</v>
      </c>
      <c r="O6" s="36">
        <f aca="true" t="shared" si="1" ref="O6:O50">IF((J6+K6-L6-M6)&gt;0,(J6+K6-L6-M6),0)</f>
        <v>28</v>
      </c>
      <c r="P6" s="37"/>
    </row>
    <row r="7" spans="2:255" ht="20.25" customHeight="1">
      <c r="B7" s="38">
        <v>2</v>
      </c>
      <c r="C7" s="30" t="s">
        <v>14</v>
      </c>
      <c r="D7" s="31">
        <v>511</v>
      </c>
      <c r="E7" s="32"/>
      <c r="F7" s="33"/>
      <c r="G7" s="33"/>
      <c r="H7" s="33"/>
      <c r="I7" s="34" t="s">
        <v>13</v>
      </c>
      <c r="J7" s="35">
        <v>0</v>
      </c>
      <c r="K7" s="35">
        <v>11</v>
      </c>
      <c r="L7" s="39"/>
      <c r="M7" s="32"/>
      <c r="N7" s="35">
        <f t="shared" si="0"/>
        <v>0</v>
      </c>
      <c r="O7" s="36">
        <f t="shared" si="1"/>
        <v>11</v>
      </c>
      <c r="P7" s="3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2:255" ht="20.25" customHeight="1">
      <c r="B8" s="29">
        <v>3</v>
      </c>
      <c r="C8" s="30" t="s">
        <v>15</v>
      </c>
      <c r="D8" s="31">
        <v>511</v>
      </c>
      <c r="E8" s="32"/>
      <c r="F8" s="33"/>
      <c r="G8" s="33"/>
      <c r="H8" s="33"/>
      <c r="I8" s="34"/>
      <c r="J8" s="35">
        <v>0</v>
      </c>
      <c r="K8" s="35">
        <v>10</v>
      </c>
      <c r="L8" s="32"/>
      <c r="M8" s="32"/>
      <c r="N8" s="35">
        <f t="shared" si="0"/>
        <v>0</v>
      </c>
      <c r="O8" s="36">
        <f t="shared" si="1"/>
        <v>10</v>
      </c>
      <c r="P8" s="4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2:255" ht="20.25" customHeight="1">
      <c r="B9" s="29">
        <v>4</v>
      </c>
      <c r="C9" s="30" t="s">
        <v>16</v>
      </c>
      <c r="D9" s="31">
        <v>766</v>
      </c>
      <c r="E9" s="32"/>
      <c r="F9" s="33"/>
      <c r="G9" s="33"/>
      <c r="H9" s="33"/>
      <c r="I9" s="34" t="s">
        <v>17</v>
      </c>
      <c r="J9" s="35">
        <v>0</v>
      </c>
      <c r="K9" s="35">
        <v>232</v>
      </c>
      <c r="L9" s="39"/>
      <c r="M9" s="32">
        <v>-152</v>
      </c>
      <c r="N9" s="35">
        <f t="shared" si="0"/>
        <v>0</v>
      </c>
      <c r="O9" s="41">
        <f t="shared" si="1"/>
        <v>384</v>
      </c>
      <c r="P9" s="37" t="s">
        <v>18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0.25" customHeight="1">
      <c r="B10" s="38">
        <v>5</v>
      </c>
      <c r="C10" s="30" t="s">
        <v>19</v>
      </c>
      <c r="D10" s="31">
        <v>-18</v>
      </c>
      <c r="E10" s="32"/>
      <c r="F10" s="33"/>
      <c r="G10" s="33"/>
      <c r="H10" s="33"/>
      <c r="I10" s="34"/>
      <c r="J10" s="35">
        <v>0</v>
      </c>
      <c r="K10" s="35">
        <v>-48</v>
      </c>
      <c r="L10" s="39"/>
      <c r="M10" s="32"/>
      <c r="N10" s="35">
        <f t="shared" si="0"/>
        <v>-48</v>
      </c>
      <c r="O10" s="36">
        <f t="shared" si="1"/>
        <v>0</v>
      </c>
      <c r="P10" s="4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0.25" customHeight="1">
      <c r="B11" s="29">
        <v>6</v>
      </c>
      <c r="C11" s="30" t="s">
        <v>20</v>
      </c>
      <c r="D11" s="31"/>
      <c r="E11" s="32">
        <v>-120</v>
      </c>
      <c r="F11" s="33"/>
      <c r="G11" s="33"/>
      <c r="H11" s="33"/>
      <c r="I11" s="34"/>
      <c r="J11" s="35">
        <v>0</v>
      </c>
      <c r="K11" s="35">
        <v>232</v>
      </c>
      <c r="L11" s="39"/>
      <c r="M11" s="32"/>
      <c r="N11" s="35">
        <f t="shared" si="0"/>
        <v>0</v>
      </c>
      <c r="O11" s="41">
        <f t="shared" si="1"/>
        <v>232</v>
      </c>
      <c r="P11" s="37" t="s">
        <v>18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0.25" customHeight="1">
      <c r="B12" s="29">
        <v>7</v>
      </c>
      <c r="C12" s="30" t="s">
        <v>21</v>
      </c>
      <c r="D12" s="31">
        <v>291</v>
      </c>
      <c r="E12" s="32"/>
      <c r="F12" s="33"/>
      <c r="G12" s="33"/>
      <c r="H12" s="33"/>
      <c r="I12" s="34" t="s">
        <v>13</v>
      </c>
      <c r="J12" s="35">
        <v>0</v>
      </c>
      <c r="K12" s="35">
        <v>-89</v>
      </c>
      <c r="L12" s="39"/>
      <c r="M12" s="32"/>
      <c r="N12" s="35">
        <f t="shared" si="0"/>
        <v>-89</v>
      </c>
      <c r="O12" s="36">
        <f t="shared" si="1"/>
        <v>0</v>
      </c>
      <c r="P12" s="4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2:255" ht="20.25" customHeight="1">
      <c r="B13" s="38">
        <v>8</v>
      </c>
      <c r="C13" s="30" t="s">
        <v>22</v>
      </c>
      <c r="D13" s="31">
        <v>-102</v>
      </c>
      <c r="E13" s="32"/>
      <c r="F13" s="33"/>
      <c r="G13" s="33"/>
      <c r="H13" s="33"/>
      <c r="I13" s="34"/>
      <c r="J13" s="35">
        <v>0</v>
      </c>
      <c r="K13" s="35">
        <v>186</v>
      </c>
      <c r="L13" s="39"/>
      <c r="M13" s="32"/>
      <c r="N13" s="35">
        <f t="shared" si="0"/>
        <v>0</v>
      </c>
      <c r="O13" s="36">
        <f t="shared" si="1"/>
        <v>186</v>
      </c>
      <c r="P13" s="4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2:255" ht="20.25" customHeight="1">
      <c r="B14" s="29">
        <v>9</v>
      </c>
      <c r="C14" s="30" t="s">
        <v>23</v>
      </c>
      <c r="D14" s="31">
        <v>766</v>
      </c>
      <c r="E14" s="32"/>
      <c r="F14" s="33"/>
      <c r="G14" s="33"/>
      <c r="H14" s="33"/>
      <c r="I14" s="34" t="s">
        <v>17</v>
      </c>
      <c r="J14" s="35">
        <v>0</v>
      </c>
      <c r="K14" s="35">
        <v>232</v>
      </c>
      <c r="L14" s="39"/>
      <c r="M14" s="32"/>
      <c r="N14" s="35">
        <f t="shared" si="0"/>
        <v>0</v>
      </c>
      <c r="O14" s="36">
        <f t="shared" si="1"/>
        <v>232</v>
      </c>
      <c r="P14" s="37" t="s">
        <v>24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2:255" ht="20.25" customHeight="1">
      <c r="B15" s="29">
        <v>10</v>
      </c>
      <c r="C15" s="30" t="s">
        <v>25</v>
      </c>
      <c r="D15" s="31">
        <v>-129</v>
      </c>
      <c r="E15" s="32"/>
      <c r="F15" s="33"/>
      <c r="G15" s="33"/>
      <c r="H15" s="33"/>
      <c r="I15" s="34"/>
      <c r="J15" s="35">
        <v>0</v>
      </c>
      <c r="K15" s="35">
        <v>218</v>
      </c>
      <c r="L15" s="32"/>
      <c r="M15" s="32"/>
      <c r="N15" s="35">
        <f t="shared" si="0"/>
        <v>0</v>
      </c>
      <c r="O15" s="36">
        <f t="shared" si="1"/>
        <v>218</v>
      </c>
      <c r="P15" s="4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2:255" ht="20.25" customHeight="1">
      <c r="B16" s="38">
        <v>11</v>
      </c>
      <c r="C16" s="30" t="s">
        <v>26</v>
      </c>
      <c r="D16" s="31">
        <v>511</v>
      </c>
      <c r="E16" s="32"/>
      <c r="F16" s="33"/>
      <c r="G16" s="33"/>
      <c r="H16" s="33"/>
      <c r="I16" s="34" t="s">
        <v>13</v>
      </c>
      <c r="J16" s="35">
        <v>0</v>
      </c>
      <c r="K16" s="35">
        <v>129</v>
      </c>
      <c r="L16" s="39"/>
      <c r="M16" s="32"/>
      <c r="N16" s="35">
        <f t="shared" si="0"/>
        <v>0</v>
      </c>
      <c r="O16" s="36">
        <f t="shared" si="1"/>
        <v>129</v>
      </c>
      <c r="P16" s="4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2:255" ht="20.25" customHeight="1">
      <c r="B17" s="29">
        <v>12</v>
      </c>
      <c r="C17" s="30" t="s">
        <v>27</v>
      </c>
      <c r="D17" s="31"/>
      <c r="E17" s="32">
        <v>3</v>
      </c>
      <c r="F17" s="33"/>
      <c r="G17" s="33"/>
      <c r="H17" s="33"/>
      <c r="I17" s="34"/>
      <c r="J17" s="35">
        <v>0</v>
      </c>
      <c r="K17" s="35">
        <v>29</v>
      </c>
      <c r="L17" s="39"/>
      <c r="M17" s="32"/>
      <c r="N17" s="35">
        <f t="shared" si="0"/>
        <v>0</v>
      </c>
      <c r="O17" s="36">
        <f t="shared" si="1"/>
        <v>29</v>
      </c>
      <c r="P17" s="4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2:16" ht="20.25" customHeight="1">
      <c r="B18" s="38">
        <v>13</v>
      </c>
      <c r="C18" s="30" t="s">
        <v>28</v>
      </c>
      <c r="D18" s="31"/>
      <c r="E18" s="32">
        <v>202</v>
      </c>
      <c r="F18" s="33"/>
      <c r="G18" s="33"/>
      <c r="H18" s="33"/>
      <c r="I18" s="34"/>
      <c r="J18" s="35">
        <v>0</v>
      </c>
      <c r="K18" s="35">
        <v>104</v>
      </c>
      <c r="L18" s="39"/>
      <c r="M18" s="43"/>
      <c r="N18" s="35">
        <f t="shared" si="0"/>
        <v>0</v>
      </c>
      <c r="O18" s="36">
        <f t="shared" si="1"/>
        <v>104</v>
      </c>
      <c r="P18" s="42"/>
    </row>
    <row r="19" spans="2:16" ht="20.25" customHeight="1">
      <c r="B19" s="29">
        <v>14</v>
      </c>
      <c r="C19" s="30" t="s">
        <v>29</v>
      </c>
      <c r="D19" s="31"/>
      <c r="E19" s="32"/>
      <c r="F19" s="33"/>
      <c r="G19" s="33"/>
      <c r="H19" s="33"/>
      <c r="I19" s="34" t="s">
        <v>17</v>
      </c>
      <c r="J19" s="35">
        <v>-240</v>
      </c>
      <c r="K19" s="35">
        <v>0</v>
      </c>
      <c r="L19" s="32"/>
      <c r="M19" s="32"/>
      <c r="N19" s="35">
        <f t="shared" si="0"/>
        <v>-240</v>
      </c>
      <c r="O19" s="36">
        <f t="shared" si="1"/>
        <v>0</v>
      </c>
      <c r="P19" s="40"/>
    </row>
    <row r="20" spans="2:255" ht="20.25" customHeight="1">
      <c r="B20" s="44">
        <v>15</v>
      </c>
      <c r="C20" s="30" t="s">
        <v>30</v>
      </c>
      <c r="D20" s="31"/>
      <c r="E20" s="32">
        <v>202</v>
      </c>
      <c r="F20" s="33"/>
      <c r="G20" s="33"/>
      <c r="H20" s="33"/>
      <c r="I20" s="34"/>
      <c r="J20" s="35">
        <v>0</v>
      </c>
      <c r="K20" s="35">
        <v>8</v>
      </c>
      <c r="L20" s="32"/>
      <c r="M20" s="32"/>
      <c r="N20" s="35">
        <f t="shared" si="0"/>
        <v>0</v>
      </c>
      <c r="O20" s="36">
        <f t="shared" si="1"/>
        <v>8</v>
      </c>
      <c r="P20" s="4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2:255" ht="20.25" customHeight="1">
      <c r="B21" s="38">
        <v>16</v>
      </c>
      <c r="C21" s="30" t="s">
        <v>31</v>
      </c>
      <c r="D21" s="31">
        <v>10</v>
      </c>
      <c r="E21" s="32"/>
      <c r="F21" s="33"/>
      <c r="G21" s="33"/>
      <c r="H21" s="33"/>
      <c r="I21" s="34"/>
      <c r="J21" s="35">
        <v>0</v>
      </c>
      <c r="K21" s="35">
        <v>-9</v>
      </c>
      <c r="L21" s="39"/>
      <c r="M21" s="43"/>
      <c r="N21" s="35">
        <f t="shared" si="0"/>
        <v>-9</v>
      </c>
      <c r="O21" s="36">
        <f t="shared" si="1"/>
        <v>0</v>
      </c>
      <c r="P21" s="3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2:255" ht="20.25" customHeight="1">
      <c r="B22" s="29">
        <v>17</v>
      </c>
      <c r="C22" s="30" t="s">
        <v>32</v>
      </c>
      <c r="D22" s="31">
        <v>-10</v>
      </c>
      <c r="E22" s="32"/>
      <c r="F22" s="33"/>
      <c r="G22" s="33"/>
      <c r="H22" s="33"/>
      <c r="I22" s="34"/>
      <c r="J22" s="35">
        <v>0</v>
      </c>
      <c r="K22" s="35">
        <v>129</v>
      </c>
      <c r="L22" s="39"/>
      <c r="M22" s="43"/>
      <c r="N22" s="35">
        <f t="shared" si="0"/>
        <v>0</v>
      </c>
      <c r="O22" s="41">
        <f t="shared" si="1"/>
        <v>129</v>
      </c>
      <c r="P22" s="37" t="s">
        <v>18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2:255" ht="20.25" customHeight="1">
      <c r="B23" s="29">
        <v>18</v>
      </c>
      <c r="C23" s="30" t="s">
        <v>33</v>
      </c>
      <c r="D23" s="31">
        <v>-10</v>
      </c>
      <c r="E23" s="32"/>
      <c r="F23" s="33"/>
      <c r="G23" s="33"/>
      <c r="H23" s="33"/>
      <c r="I23" s="34"/>
      <c r="J23" s="35">
        <v>0</v>
      </c>
      <c r="K23" s="35">
        <v>277</v>
      </c>
      <c r="L23" s="39"/>
      <c r="M23" s="43"/>
      <c r="N23" s="35">
        <f t="shared" si="0"/>
        <v>0</v>
      </c>
      <c r="O23" s="36">
        <f t="shared" si="1"/>
        <v>277</v>
      </c>
      <c r="P23" s="37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2:255" ht="20.25" customHeight="1">
      <c r="B24" s="38">
        <v>19</v>
      </c>
      <c r="C24" s="30" t="s">
        <v>34</v>
      </c>
      <c r="D24" s="31"/>
      <c r="E24" s="32">
        <v>12</v>
      </c>
      <c r="F24" s="33"/>
      <c r="G24" s="33"/>
      <c r="H24" s="33"/>
      <c r="I24" s="34"/>
      <c r="J24" s="35">
        <v>0</v>
      </c>
      <c r="K24" s="35">
        <v>11</v>
      </c>
      <c r="L24" s="39"/>
      <c r="M24" s="43"/>
      <c r="N24" s="35">
        <f t="shared" si="0"/>
        <v>0</v>
      </c>
      <c r="O24" s="36">
        <f t="shared" si="1"/>
        <v>11</v>
      </c>
      <c r="P24" s="37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2:255" ht="20.25" customHeight="1">
      <c r="B25" s="44">
        <v>20</v>
      </c>
      <c r="C25" s="30" t="s">
        <v>35</v>
      </c>
      <c r="D25" s="31"/>
      <c r="E25" s="32"/>
      <c r="F25" s="33"/>
      <c r="G25" s="33"/>
      <c r="H25" s="33"/>
      <c r="I25" s="34"/>
      <c r="J25" s="35">
        <v>0</v>
      </c>
      <c r="K25" s="35">
        <v>232</v>
      </c>
      <c r="L25" s="39"/>
      <c r="M25" s="43">
        <v>-152</v>
      </c>
      <c r="N25" s="35">
        <f t="shared" si="0"/>
        <v>0</v>
      </c>
      <c r="O25" s="41">
        <f t="shared" si="1"/>
        <v>384</v>
      </c>
      <c r="P25" s="37" t="s">
        <v>18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2:255" ht="20.25" customHeight="1">
      <c r="B26" s="38">
        <v>21</v>
      </c>
      <c r="C26" s="30" t="s">
        <v>36</v>
      </c>
      <c r="D26" s="31"/>
      <c r="E26" s="32"/>
      <c r="F26" s="33"/>
      <c r="G26" s="33"/>
      <c r="H26" s="33"/>
      <c r="I26" s="34"/>
      <c r="J26" s="35">
        <v>0</v>
      </c>
      <c r="K26" s="35">
        <v>232</v>
      </c>
      <c r="L26" s="39"/>
      <c r="M26" s="43"/>
      <c r="N26" s="35">
        <f t="shared" si="0"/>
        <v>0</v>
      </c>
      <c r="O26" s="41">
        <f t="shared" si="1"/>
        <v>232</v>
      </c>
      <c r="P26" s="37" t="s">
        <v>18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2:255" ht="20.25" customHeight="1">
      <c r="B27" s="29">
        <v>22</v>
      </c>
      <c r="C27" s="30" t="s">
        <v>37</v>
      </c>
      <c r="D27" s="31"/>
      <c r="E27" s="32"/>
      <c r="F27" s="33"/>
      <c r="G27" s="33"/>
      <c r="H27" s="33"/>
      <c r="I27" s="34"/>
      <c r="J27" s="35">
        <v>0</v>
      </c>
      <c r="K27" s="35">
        <v>175</v>
      </c>
      <c r="L27" s="39"/>
      <c r="M27" s="43">
        <v>-371</v>
      </c>
      <c r="N27" s="35">
        <f t="shared" si="0"/>
        <v>0</v>
      </c>
      <c r="O27" s="41">
        <f t="shared" si="1"/>
        <v>546</v>
      </c>
      <c r="P27" s="37" t="s">
        <v>18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2:16" ht="20.25" customHeight="1">
      <c r="B28" s="29">
        <v>23</v>
      </c>
      <c r="C28" s="45" t="s">
        <v>38</v>
      </c>
      <c r="D28" s="46">
        <v>511</v>
      </c>
      <c r="E28" s="47"/>
      <c r="F28" s="48"/>
      <c r="G28" s="48"/>
      <c r="H28" s="49"/>
      <c r="I28" s="49"/>
      <c r="J28" s="50">
        <v>0</v>
      </c>
      <c r="K28" s="50">
        <v>511</v>
      </c>
      <c r="L28" s="51"/>
      <c r="M28" s="51"/>
      <c r="N28" s="50">
        <f t="shared" si="0"/>
        <v>0</v>
      </c>
      <c r="O28" s="50">
        <f t="shared" si="1"/>
        <v>511</v>
      </c>
      <c r="P28" s="37"/>
    </row>
    <row r="29" spans="2:16" ht="20.25" customHeight="1">
      <c r="B29" s="38">
        <v>24</v>
      </c>
      <c r="C29" s="45" t="s">
        <v>39</v>
      </c>
      <c r="D29" s="46">
        <v>511</v>
      </c>
      <c r="E29" s="47"/>
      <c r="F29" s="48"/>
      <c r="G29" s="48"/>
      <c r="H29" s="49"/>
      <c r="I29" s="49"/>
      <c r="J29" s="50">
        <v>0</v>
      </c>
      <c r="K29" s="50">
        <v>511</v>
      </c>
      <c r="L29" s="51"/>
      <c r="M29" s="51"/>
      <c r="N29" s="50">
        <f t="shared" si="0"/>
        <v>0</v>
      </c>
      <c r="O29" s="50">
        <f t="shared" si="1"/>
        <v>511</v>
      </c>
      <c r="P29" s="37"/>
    </row>
    <row r="30" spans="2:16" ht="20.25" customHeight="1">
      <c r="B30" s="44">
        <v>25</v>
      </c>
      <c r="C30" s="45" t="s">
        <v>40</v>
      </c>
      <c r="D30" s="46">
        <v>-109</v>
      </c>
      <c r="E30" s="47"/>
      <c r="F30" s="48"/>
      <c r="G30" s="48"/>
      <c r="H30" s="49"/>
      <c r="I30" s="49"/>
      <c r="J30" s="50"/>
      <c r="K30" s="50">
        <v>106</v>
      </c>
      <c r="L30" s="51"/>
      <c r="M30" s="51"/>
      <c r="N30" s="50">
        <f t="shared" si="0"/>
        <v>0</v>
      </c>
      <c r="O30" s="50">
        <f t="shared" si="1"/>
        <v>106</v>
      </c>
      <c r="P30" s="40"/>
    </row>
    <row r="31" spans="2:16" ht="20.25" customHeight="1">
      <c r="B31" s="38">
        <v>26</v>
      </c>
      <c r="C31" s="45" t="s">
        <v>41</v>
      </c>
      <c r="D31" s="46">
        <v>52</v>
      </c>
      <c r="E31" s="47"/>
      <c r="F31" s="48"/>
      <c r="G31" s="48"/>
      <c r="H31" s="49"/>
      <c r="I31" s="49"/>
      <c r="J31" s="50">
        <v>0</v>
      </c>
      <c r="K31" s="50">
        <v>52</v>
      </c>
      <c r="L31" s="51"/>
      <c r="M31" s="51"/>
      <c r="N31" s="50">
        <f t="shared" si="0"/>
        <v>0</v>
      </c>
      <c r="O31" s="50">
        <f t="shared" si="1"/>
        <v>52</v>
      </c>
      <c r="P31" s="40"/>
    </row>
    <row r="32" spans="2:16" ht="20.25" customHeight="1">
      <c r="B32" s="29">
        <v>27</v>
      </c>
      <c r="C32" s="45" t="s">
        <v>42</v>
      </c>
      <c r="D32" s="46"/>
      <c r="E32" s="47">
        <v>606</v>
      </c>
      <c r="F32" s="48"/>
      <c r="G32" s="48"/>
      <c r="H32" s="49"/>
      <c r="I32" s="49"/>
      <c r="J32" s="50">
        <f>IF((D32+E32+F32+G32-H32)&lt;0,(D32+E32+F32+G32-H32),0)</f>
        <v>0</v>
      </c>
      <c r="K32" s="50">
        <f>IF((D32+E32+F32+G32-H32)&gt;=0,(D32+E32+F32+G32-H32),0)</f>
        <v>606</v>
      </c>
      <c r="L32" s="51"/>
      <c r="M32" s="51"/>
      <c r="N32" s="50">
        <f t="shared" si="0"/>
        <v>0</v>
      </c>
      <c r="O32" s="50">
        <f t="shared" si="1"/>
        <v>606</v>
      </c>
      <c r="P32" s="40"/>
    </row>
    <row r="33" spans="2:16" ht="20.25" customHeight="1">
      <c r="B33" s="29">
        <v>28</v>
      </c>
      <c r="C33" s="45" t="s">
        <v>43</v>
      </c>
      <c r="D33" s="46"/>
      <c r="E33" s="47">
        <v>218</v>
      </c>
      <c r="F33" s="48"/>
      <c r="G33" s="48"/>
      <c r="H33" s="49"/>
      <c r="I33" s="49"/>
      <c r="J33" s="50">
        <v>0</v>
      </c>
      <c r="K33" s="50">
        <v>0</v>
      </c>
      <c r="L33" s="51"/>
      <c r="M33" s="51"/>
      <c r="N33" s="50">
        <v>0</v>
      </c>
      <c r="O33" s="50">
        <f t="shared" si="1"/>
        <v>0</v>
      </c>
      <c r="P33" s="52"/>
    </row>
    <row r="34" spans="2:16" ht="20.25" customHeight="1">
      <c r="B34" s="38">
        <v>29</v>
      </c>
      <c r="C34" s="45" t="s">
        <v>44</v>
      </c>
      <c r="D34" s="46"/>
      <c r="E34" s="47">
        <v>2</v>
      </c>
      <c r="F34" s="48"/>
      <c r="G34" s="48"/>
      <c r="H34" s="49"/>
      <c r="I34" s="49"/>
      <c r="J34" s="50">
        <f>IF((D34+E34+F34+G34-H34)&lt;0,(D34+E34+F34+G34-H34),0)</f>
        <v>0</v>
      </c>
      <c r="K34" s="50">
        <f aca="true" t="shared" si="2" ref="K34:K35">IF((D34+E34+F34+G34-H34)&gt;=0,(D34+E34+F34+G34-H34),0)</f>
        <v>2</v>
      </c>
      <c r="L34" s="51"/>
      <c r="M34" s="51"/>
      <c r="N34" s="50">
        <f aca="true" t="shared" si="3" ref="N34:N50">IF((J34+K34-L34-M34)&lt;0,(J34+K34-L34-M34),0)</f>
        <v>0</v>
      </c>
      <c r="O34" s="50">
        <f t="shared" si="1"/>
        <v>2</v>
      </c>
      <c r="P34" s="40"/>
    </row>
    <row r="35" spans="2:16" ht="20.25" customHeight="1">
      <c r="B35" s="44">
        <v>30</v>
      </c>
      <c r="C35" s="45" t="s">
        <v>45</v>
      </c>
      <c r="D35" s="46"/>
      <c r="E35" s="47">
        <v>-159</v>
      </c>
      <c r="F35" s="48"/>
      <c r="G35" s="48"/>
      <c r="H35" s="49"/>
      <c r="I35" s="49"/>
      <c r="J35" s="50">
        <v>-159</v>
      </c>
      <c r="K35" s="50">
        <f t="shared" si="2"/>
        <v>0</v>
      </c>
      <c r="L35" s="51"/>
      <c r="M35" s="51"/>
      <c r="N35" s="50">
        <f t="shared" si="3"/>
        <v>-159</v>
      </c>
      <c r="O35" s="50">
        <f t="shared" si="1"/>
        <v>0</v>
      </c>
      <c r="P35" s="40"/>
    </row>
    <row r="36" spans="2:16" ht="20.25" customHeight="1">
      <c r="B36" s="38">
        <v>31</v>
      </c>
      <c r="C36" s="45" t="s">
        <v>46</v>
      </c>
      <c r="D36" s="53"/>
      <c r="E36" s="47"/>
      <c r="F36" s="54"/>
      <c r="G36" s="54"/>
      <c r="H36" s="55"/>
      <c r="I36" s="55"/>
      <c r="J36" s="56">
        <v>0</v>
      </c>
      <c r="K36" s="56">
        <v>50</v>
      </c>
      <c r="L36" s="57"/>
      <c r="M36" s="57"/>
      <c r="N36" s="56">
        <f t="shared" si="3"/>
        <v>0</v>
      </c>
      <c r="O36" s="56">
        <f t="shared" si="1"/>
        <v>50</v>
      </c>
      <c r="P36" s="40"/>
    </row>
    <row r="37" spans="2:255" ht="20.25" customHeight="1">
      <c r="B37" s="29">
        <v>32</v>
      </c>
      <c r="C37" s="45" t="s">
        <v>47</v>
      </c>
      <c r="D37" s="46"/>
      <c r="E37" s="47">
        <v>10</v>
      </c>
      <c r="F37" s="48"/>
      <c r="G37" s="48"/>
      <c r="H37" s="49"/>
      <c r="I37" s="49"/>
      <c r="J37" s="50">
        <f aca="true" t="shared" si="4" ref="J37:J50">IF((D37+E37+F37+G37-H37)&lt;0,(D37+E37+F37+G37-H37),0)</f>
        <v>0</v>
      </c>
      <c r="K37" s="50">
        <f aca="true" t="shared" si="5" ref="K37:K40">IF((D37+E37+F37+G37-H37)&gt;=0,(D37+E37+F37+G37-H37),0)</f>
        <v>10</v>
      </c>
      <c r="L37" s="51"/>
      <c r="M37" s="51"/>
      <c r="N37" s="50">
        <f t="shared" si="3"/>
        <v>0</v>
      </c>
      <c r="O37" s="50">
        <f t="shared" si="1"/>
        <v>10</v>
      </c>
      <c r="P37" s="40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2:255" ht="20.25" customHeight="1">
      <c r="B38" s="29">
        <v>33</v>
      </c>
      <c r="C38" s="45" t="s">
        <v>48</v>
      </c>
      <c r="D38" s="46"/>
      <c r="E38" s="47">
        <v>-80</v>
      </c>
      <c r="F38" s="48"/>
      <c r="G38" s="48"/>
      <c r="H38" s="49"/>
      <c r="I38" s="49"/>
      <c r="J38" s="50">
        <f t="shared" si="4"/>
        <v>-80</v>
      </c>
      <c r="K38" s="50">
        <f t="shared" si="5"/>
        <v>0</v>
      </c>
      <c r="L38" s="51"/>
      <c r="M38" s="51"/>
      <c r="N38" s="50">
        <f t="shared" si="3"/>
        <v>-80</v>
      </c>
      <c r="O38" s="50">
        <f t="shared" si="1"/>
        <v>0</v>
      </c>
      <c r="P38" s="40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2:255" ht="20.25" customHeight="1">
      <c r="B39" s="38">
        <v>34</v>
      </c>
      <c r="C39" s="45" t="s">
        <v>49</v>
      </c>
      <c r="D39" s="46"/>
      <c r="E39" s="47">
        <v>-10</v>
      </c>
      <c r="F39" s="48"/>
      <c r="G39" s="48"/>
      <c r="H39" s="49"/>
      <c r="I39" s="49"/>
      <c r="J39" s="50">
        <f t="shared" si="4"/>
        <v>-10</v>
      </c>
      <c r="K39" s="50">
        <f t="shared" si="5"/>
        <v>0</v>
      </c>
      <c r="L39" s="51"/>
      <c r="M39" s="51"/>
      <c r="N39" s="50">
        <f t="shared" si="3"/>
        <v>-10</v>
      </c>
      <c r="O39" s="50">
        <f t="shared" si="1"/>
        <v>0</v>
      </c>
      <c r="P39" s="4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2:255" ht="20.25" customHeight="1">
      <c r="B40" s="44">
        <v>35</v>
      </c>
      <c r="C40" s="45" t="s">
        <v>50</v>
      </c>
      <c r="D40" s="46"/>
      <c r="E40" s="47">
        <v>55</v>
      </c>
      <c r="F40" s="48"/>
      <c r="G40" s="48"/>
      <c r="H40" s="49"/>
      <c r="I40" s="49"/>
      <c r="J40" s="56">
        <f t="shared" si="4"/>
        <v>0</v>
      </c>
      <c r="K40" s="56">
        <f t="shared" si="5"/>
        <v>55</v>
      </c>
      <c r="L40" s="58"/>
      <c r="M40" s="58"/>
      <c r="N40" s="56">
        <f t="shared" si="3"/>
        <v>0</v>
      </c>
      <c r="O40" s="56">
        <f t="shared" si="1"/>
        <v>55</v>
      </c>
      <c r="P40" s="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2:255" ht="20.25" customHeight="1">
      <c r="B41" s="38">
        <v>36</v>
      </c>
      <c r="C41" s="45" t="s">
        <v>51</v>
      </c>
      <c r="D41" s="59"/>
      <c r="E41" s="47">
        <v>62</v>
      </c>
      <c r="F41" s="60"/>
      <c r="G41" s="48"/>
      <c r="H41" s="49"/>
      <c r="I41" s="49"/>
      <c r="J41" s="56">
        <f t="shared" si="4"/>
        <v>0</v>
      </c>
      <c r="K41" s="56">
        <v>17</v>
      </c>
      <c r="L41" s="58"/>
      <c r="M41" s="58"/>
      <c r="N41" s="56">
        <f t="shared" si="3"/>
        <v>0</v>
      </c>
      <c r="O41" s="56">
        <f t="shared" si="1"/>
        <v>17</v>
      </c>
      <c r="P41" s="6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2:255" ht="20.25" customHeight="1">
      <c r="B42" s="29">
        <v>37</v>
      </c>
      <c r="C42" s="45" t="s">
        <v>52</v>
      </c>
      <c r="D42" s="59"/>
      <c r="E42" s="47">
        <v>-80</v>
      </c>
      <c r="F42" s="60"/>
      <c r="G42" s="48"/>
      <c r="H42" s="49"/>
      <c r="I42" s="49"/>
      <c r="J42" s="56">
        <f t="shared" si="4"/>
        <v>-80</v>
      </c>
      <c r="K42" s="56">
        <f aca="true" t="shared" si="6" ref="K42:K50">IF((D42+E42+F42+G42-H42)&gt;=0,(D42+E42+F42+G42-H42),0)</f>
        <v>0</v>
      </c>
      <c r="L42" s="57"/>
      <c r="M42" s="57"/>
      <c r="N42" s="56">
        <f t="shared" si="3"/>
        <v>-80</v>
      </c>
      <c r="O42" s="56">
        <f t="shared" si="1"/>
        <v>0</v>
      </c>
      <c r="P42" s="40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2:255" ht="20.25" customHeight="1">
      <c r="B43" s="29">
        <v>38</v>
      </c>
      <c r="C43" s="45" t="s">
        <v>53</v>
      </c>
      <c r="D43" s="59"/>
      <c r="E43" s="47">
        <v>-60</v>
      </c>
      <c r="F43" s="60"/>
      <c r="G43" s="48"/>
      <c r="H43" s="49"/>
      <c r="I43" s="49"/>
      <c r="J43" s="56">
        <f t="shared" si="4"/>
        <v>-60</v>
      </c>
      <c r="K43" s="56">
        <f t="shared" si="6"/>
        <v>0</v>
      </c>
      <c r="L43" s="58"/>
      <c r="M43" s="58"/>
      <c r="N43" s="56">
        <f t="shared" si="3"/>
        <v>-60</v>
      </c>
      <c r="O43" s="56">
        <f t="shared" si="1"/>
        <v>0</v>
      </c>
      <c r="P43" s="4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2:255" ht="20.25" customHeight="1">
      <c r="B44" s="38">
        <v>39</v>
      </c>
      <c r="C44" s="45" t="s">
        <v>54</v>
      </c>
      <c r="D44" s="59"/>
      <c r="E44" s="47">
        <v>291</v>
      </c>
      <c r="F44" s="60"/>
      <c r="G44" s="48"/>
      <c r="H44" s="49"/>
      <c r="I44" s="49"/>
      <c r="J44" s="56">
        <f t="shared" si="4"/>
        <v>0</v>
      </c>
      <c r="K44" s="56">
        <f t="shared" si="6"/>
        <v>291</v>
      </c>
      <c r="L44" s="58"/>
      <c r="M44" s="58"/>
      <c r="N44" s="56">
        <f t="shared" si="3"/>
        <v>0</v>
      </c>
      <c r="O44" s="56">
        <f t="shared" si="1"/>
        <v>291</v>
      </c>
      <c r="P44" s="40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 s="44">
        <v>40</v>
      </c>
      <c r="C45" s="45" t="s">
        <v>55</v>
      </c>
      <c r="D45" s="53"/>
      <c r="E45" s="47">
        <v>50</v>
      </c>
      <c r="F45" s="60"/>
      <c r="G45" s="54"/>
      <c r="H45" s="55"/>
      <c r="I45" s="55"/>
      <c r="J45" s="56">
        <f t="shared" si="4"/>
        <v>0</v>
      </c>
      <c r="K45" s="56">
        <f t="shared" si="6"/>
        <v>50</v>
      </c>
      <c r="L45" s="57"/>
      <c r="M45" s="57"/>
      <c r="N45" s="56">
        <f t="shared" si="3"/>
        <v>0</v>
      </c>
      <c r="O45" s="56">
        <f t="shared" si="1"/>
        <v>50</v>
      </c>
      <c r="P45" s="40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 s="38">
        <v>41</v>
      </c>
      <c r="C46" s="45" t="s">
        <v>56</v>
      </c>
      <c r="D46" s="53"/>
      <c r="E46" s="47">
        <v>62</v>
      </c>
      <c r="F46" s="54"/>
      <c r="G46" s="54"/>
      <c r="H46" s="55"/>
      <c r="I46" s="55"/>
      <c r="J46" s="56">
        <f t="shared" si="4"/>
        <v>0</v>
      </c>
      <c r="K46" s="56">
        <f t="shared" si="6"/>
        <v>62</v>
      </c>
      <c r="L46" s="57"/>
      <c r="M46" s="57"/>
      <c r="N46" s="56">
        <f t="shared" si="3"/>
        <v>0</v>
      </c>
      <c r="O46" s="56">
        <f t="shared" si="1"/>
        <v>62</v>
      </c>
      <c r="P46" s="40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 s="29">
        <v>42</v>
      </c>
      <c r="C47" s="45" t="s">
        <v>57</v>
      </c>
      <c r="D47" s="53"/>
      <c r="E47" s="47">
        <v>50</v>
      </c>
      <c r="F47" s="54"/>
      <c r="G47" s="54"/>
      <c r="H47" s="55"/>
      <c r="I47" s="55"/>
      <c r="J47" s="56">
        <f t="shared" si="4"/>
        <v>0</v>
      </c>
      <c r="K47" s="56">
        <f t="shared" si="6"/>
        <v>50</v>
      </c>
      <c r="L47" s="57"/>
      <c r="M47" s="57"/>
      <c r="N47" s="56">
        <f t="shared" si="3"/>
        <v>0</v>
      </c>
      <c r="O47" s="56">
        <f t="shared" si="1"/>
        <v>50</v>
      </c>
      <c r="P47" s="4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 s="29">
        <v>43</v>
      </c>
      <c r="C48" s="45" t="s">
        <v>58</v>
      </c>
      <c r="D48" s="53"/>
      <c r="E48" s="47">
        <v>109</v>
      </c>
      <c r="F48" s="54"/>
      <c r="G48" s="54"/>
      <c r="H48" s="55"/>
      <c r="I48" s="55"/>
      <c r="J48" s="56">
        <f t="shared" si="4"/>
        <v>0</v>
      </c>
      <c r="K48" s="56">
        <f t="shared" si="6"/>
        <v>109</v>
      </c>
      <c r="L48" s="57"/>
      <c r="M48" s="57"/>
      <c r="N48" s="56">
        <f t="shared" si="3"/>
        <v>0</v>
      </c>
      <c r="O48" s="56">
        <f t="shared" si="1"/>
        <v>109</v>
      </c>
      <c r="P48" s="40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20.25" customHeight="1">
      <c r="A49"/>
      <c r="B49" s="38">
        <v>44</v>
      </c>
      <c r="C49" s="45" t="s">
        <v>59</v>
      </c>
      <c r="D49" s="53"/>
      <c r="E49" s="47">
        <v>-68.3870967741936</v>
      </c>
      <c r="F49" s="54"/>
      <c r="G49" s="54"/>
      <c r="H49" s="55"/>
      <c r="I49" s="55"/>
      <c r="J49" s="56">
        <f t="shared" si="4"/>
        <v>-68.3870967741936</v>
      </c>
      <c r="K49" s="56">
        <f t="shared" si="6"/>
        <v>0</v>
      </c>
      <c r="L49" s="57"/>
      <c r="M49" s="57"/>
      <c r="N49" s="56">
        <f t="shared" si="3"/>
        <v>-68.3870967741936</v>
      </c>
      <c r="O49" s="56">
        <f t="shared" si="1"/>
        <v>0</v>
      </c>
      <c r="P49" s="40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20.25" customHeight="1">
      <c r="A50"/>
      <c r="B50" s="44">
        <v>45</v>
      </c>
      <c r="C50" s="45" t="s">
        <v>60</v>
      </c>
      <c r="D50" s="53"/>
      <c r="E50" s="47">
        <v>282</v>
      </c>
      <c r="F50" s="54"/>
      <c r="G50" s="54"/>
      <c r="H50" s="55"/>
      <c r="I50" s="55"/>
      <c r="J50" s="56">
        <f t="shared" si="4"/>
        <v>0</v>
      </c>
      <c r="K50" s="56">
        <f t="shared" si="6"/>
        <v>282</v>
      </c>
      <c r="L50" s="57"/>
      <c r="M50" s="57"/>
      <c r="N50" s="56">
        <f t="shared" si="3"/>
        <v>0</v>
      </c>
      <c r="O50" s="56">
        <f t="shared" si="1"/>
        <v>282</v>
      </c>
      <c r="P50" s="4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20.25" customHeight="1">
      <c r="A51"/>
      <c r="B51" s="38">
        <v>46</v>
      </c>
      <c r="C51" s="45"/>
      <c r="D51" s="53"/>
      <c r="E51" s="47"/>
      <c r="F51" s="54"/>
      <c r="G51" s="54"/>
      <c r="H51" s="55"/>
      <c r="I51" s="55"/>
      <c r="J51" s="56"/>
      <c r="K51" s="56"/>
      <c r="L51" s="57"/>
      <c r="M51" s="57"/>
      <c r="N51" s="56"/>
      <c r="O51" s="56"/>
      <c r="P51" s="40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2:47" s="62" customFormat="1" ht="16.5" customHeight="1">
      <c r="B52" s="63" t="s">
        <v>61</v>
      </c>
      <c r="C52" s="64"/>
      <c r="D52" s="65">
        <f>SUM(D6:D51)</f>
        <v>4734</v>
      </c>
      <c r="E52" s="66">
        <f>SUM(E6:E51)</f>
        <v>1638.6129032258063</v>
      </c>
      <c r="F52" s="65">
        <f>SUM(F6:F51)</f>
        <v>0</v>
      </c>
      <c r="G52" s="65">
        <f>SUM(G6:G51)</f>
        <v>0</v>
      </c>
      <c r="H52" s="65">
        <f>SUM(H6:H51)</f>
        <v>0</v>
      </c>
      <c r="I52" s="65"/>
      <c r="J52" s="65">
        <f>SUM(J6:J51)</f>
        <v>-697.3870967741937</v>
      </c>
      <c r="K52" s="65">
        <f>SUM(K6:K51)</f>
        <v>5093</v>
      </c>
      <c r="L52" s="65">
        <f>SUM(L6:L51)</f>
        <v>0</v>
      </c>
      <c r="M52" s="65">
        <f>SUM(M6:M51)</f>
        <v>-675</v>
      </c>
      <c r="N52" s="65">
        <f>SUM(N6:N51)</f>
        <v>-843.3870967741937</v>
      </c>
      <c r="O52" s="65">
        <f>SUM(O6:O51)</f>
        <v>5914</v>
      </c>
      <c r="P52" s="67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9"/>
      <c r="AL52" s="69"/>
      <c r="AM52" s="69"/>
      <c r="AN52" s="69"/>
      <c r="AO52" s="70"/>
      <c r="AP52" s="70"/>
      <c r="AQ52" s="70"/>
      <c r="AR52" s="70"/>
      <c r="AS52" s="70"/>
      <c r="AT52" s="71"/>
      <c r="AU52" s="72"/>
    </row>
  </sheetData>
  <sheetProtection selectLockedCells="1" selectUnlockedCells="1"/>
  <autoFilter ref="A5:IV52"/>
  <mergeCells count="3">
    <mergeCell ref="J2:N2"/>
    <mergeCell ref="J4:K4"/>
    <mergeCell ref="N4:O4"/>
  </mergeCells>
  <conditionalFormatting sqref="L32">
    <cfRule type="expression" priority="1" dxfId="0" stopIfTrue="1">
      <formula>$I32="Silver"</formula>
    </cfRule>
    <cfRule type="expression" priority="2" dxfId="1" stopIfTrue="1">
      <formula>$I32="Gold"</formula>
    </cfRule>
  </conditionalFormatting>
  <conditionalFormatting sqref="L28 L30">
    <cfRule type="expression" priority="3" dxfId="0" stopIfTrue="1">
      <formula>$I28="Silver"</formula>
    </cfRule>
    <cfRule type="expression" priority="4" dxfId="1" stopIfTrue="1">
      <formula>$I28="Gold"</formula>
    </cfRule>
  </conditionalFormatting>
  <conditionalFormatting sqref="L31">
    <cfRule type="expression" priority="5" dxfId="0" stopIfTrue="1">
      <formula>$I31="Silver"</formula>
    </cfRule>
    <cfRule type="expression" priority="6" dxfId="1" stopIfTrue="1">
      <formula>$I31="Gold"</formula>
    </cfRule>
  </conditionalFormatting>
  <conditionalFormatting sqref="L29">
    <cfRule type="expression" priority="7" dxfId="0" stopIfTrue="1">
      <formula>$I29="Silver"</formula>
    </cfRule>
    <cfRule type="expression" priority="8" dxfId="1" stopIfTrue="1">
      <formula>$I29="Gold"</formula>
    </cfRule>
  </conditionalFormatting>
  <printOptions/>
  <pageMargins left="0.25" right="0.25" top="1.14375" bottom="1.14375" header="0.5118110236220472" footer="0.5118110236220472"/>
  <pageSetup fitToHeight="1" fitToWidth="1"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Tomas</dc:creator>
  <cp:keywords/>
  <dc:description/>
  <cp:lastModifiedBy/>
  <cp:lastPrinted>2021-07-27T17:12:16Z</cp:lastPrinted>
  <dcterms:created xsi:type="dcterms:W3CDTF">2015-01-19T18:32:29Z</dcterms:created>
  <dcterms:modified xsi:type="dcterms:W3CDTF">2022-07-29T10:52:52Z</dcterms:modified>
  <cp:category/>
  <cp:version/>
  <cp:contentType/>
  <cp:contentStatus/>
  <cp:revision>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