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00" windowHeight="8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<sst xmlns="http://schemas.openxmlformats.org/spreadsheetml/2006/main" count="203" uniqueCount="81">
  <si>
    <t>Tabulka účasti jaro 2009</t>
  </si>
  <si>
    <t>Bartoněk Michal</t>
  </si>
  <si>
    <t>Oulehla Petr</t>
  </si>
  <si>
    <t>Dohnal Tomáš</t>
  </si>
  <si>
    <t>Pěček Erik</t>
  </si>
  <si>
    <t>Kadlec Zdeněk</t>
  </si>
  <si>
    <t>Vostál Petr</t>
  </si>
  <si>
    <t>Porč Petr</t>
  </si>
  <si>
    <t>Nejedlý Broněk</t>
  </si>
  <si>
    <t>Kepák Robert</t>
  </si>
  <si>
    <t>Olšanský Aleš</t>
  </si>
  <si>
    <t>Launa Vlastislav</t>
  </si>
  <si>
    <t>Krátký Michal</t>
  </si>
  <si>
    <t>Jánoš Miloš</t>
  </si>
  <si>
    <t>11.3.</t>
  </si>
  <si>
    <t>1.4.</t>
  </si>
  <si>
    <t>Indra Radovan</t>
  </si>
  <si>
    <t>Votava Richard</t>
  </si>
  <si>
    <t>7.4.</t>
  </si>
  <si>
    <t>14.4.</t>
  </si>
  <si>
    <t>18.4.</t>
  </si>
  <si>
    <t>21.4.</t>
  </si>
  <si>
    <t>28.4.</t>
  </si>
  <si>
    <t>6.5.</t>
  </si>
  <si>
    <t>13.5.</t>
  </si>
  <si>
    <t>20.5.</t>
  </si>
  <si>
    <t>27.5.</t>
  </si>
  <si>
    <t>2.5.</t>
  </si>
  <si>
    <t>10.5.</t>
  </si>
  <si>
    <t>7.6.</t>
  </si>
  <si>
    <t>13.6.</t>
  </si>
  <si>
    <t>3.6.</t>
  </si>
  <si>
    <t>10.6.</t>
  </si>
  <si>
    <t>17.6.</t>
  </si>
  <si>
    <t>24.6.</t>
  </si>
  <si>
    <t>Jméno</t>
  </si>
  <si>
    <t>Zdeněk Luner</t>
  </si>
  <si>
    <t>Jaroslav Hudeček</t>
  </si>
  <si>
    <t>Adamov</t>
  </si>
  <si>
    <t>Celkem vybráno No name</t>
  </si>
  <si>
    <t>za treninky na Novolíšeňské celkem zaplatili</t>
  </si>
  <si>
    <t>Průměr vybraných peněz na trénink Technika</t>
  </si>
  <si>
    <t>Minimálně na trénink (pokud se bude hrát ve všech termínech)</t>
  </si>
  <si>
    <t>Trčka Tomáš</t>
  </si>
  <si>
    <t>No name - soupeř (200 Kč za trénink)</t>
  </si>
  <si>
    <t>NE</t>
  </si>
  <si>
    <t>ANO</t>
  </si>
  <si>
    <t>10.5. - Zápas</t>
  </si>
  <si>
    <t>7.6. Zápas</t>
  </si>
  <si>
    <t>30.5.</t>
  </si>
  <si>
    <t>Zdeněk Vysloužil</t>
  </si>
  <si>
    <t>Ano*</t>
  </si>
  <si>
    <t>* pouze  jeden zápas</t>
  </si>
  <si>
    <t>18.4. - Zápasy</t>
  </si>
  <si>
    <t>2.5. - zápasy</t>
  </si>
  <si>
    <t>30.5. Zápasy</t>
  </si>
  <si>
    <t>13.6. Zápasy</t>
  </si>
  <si>
    <t>0/7</t>
  </si>
  <si>
    <t>3/2</t>
  </si>
  <si>
    <t>3/7</t>
  </si>
  <si>
    <t>7/9</t>
  </si>
  <si>
    <t>9/6</t>
  </si>
  <si>
    <t>2/7</t>
  </si>
  <si>
    <t>0/2</t>
  </si>
  <si>
    <t>0/0</t>
  </si>
  <si>
    <t>9/8</t>
  </si>
  <si>
    <t>3/10</t>
  </si>
  <si>
    <t>1/5</t>
  </si>
  <si>
    <t>1/3</t>
  </si>
  <si>
    <t>4/4</t>
  </si>
  <si>
    <t>1/9</t>
  </si>
  <si>
    <t>4/9</t>
  </si>
  <si>
    <t>1/0</t>
  </si>
  <si>
    <t>žluté/červené karty na jaře</t>
  </si>
  <si>
    <t>za treninky v Líšni zatím zaplatil</t>
  </si>
  <si>
    <t>Přebytek/ ztráta na 1 trénink</t>
  </si>
  <si>
    <t>počet gólů jaro/počet odehr. zápasů jaro</t>
  </si>
  <si>
    <t xml:space="preserve">Stav pokladny </t>
  </si>
  <si>
    <t xml:space="preserve">Celkem vybráno (technika + No Name ) </t>
  </si>
  <si>
    <t>Celkem vybráno Technika za tréninky (odečteni neplatiči)</t>
  </si>
  <si>
    <t>Zaplatil jsem za tréninky, rozlučku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</si>
</sst>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10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21"/>
      <name val="Arial"/>
      <family val="0"/>
    </font>
    <font>
      <b/>
      <sz val="10"/>
      <color indexed="21"/>
      <name val="Arial"/>
      <family val="2"/>
    </font>
    <font>
      <b/>
      <sz val="10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7" xfId="0" applyFont="1" applyBorder="1" applyAlignment="1">
      <alignment wrapText="1" shrinkToFit="1"/>
    </xf>
    <xf numFmtId="0" fontId="7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164" fontId="0" fillId="0" borderId="0" xfId="0" applyNumberFormat="1" applyAlignment="1">
      <alignment/>
    </xf>
    <xf numFmtId="164" fontId="4" fillId="0" borderId="8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wrapText="1" shrinkToFit="1"/>
    </xf>
    <xf numFmtId="0" fontId="0" fillId="0" borderId="9" xfId="0" applyBorder="1" applyAlignment="1">
      <alignment/>
    </xf>
    <xf numFmtId="0" fontId="4" fillId="0" borderId="10" xfId="0" applyFont="1" applyBorder="1" applyAlignment="1">
      <alignment wrapText="1" shrinkToFit="1"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8" fillId="3" borderId="6" xfId="0" applyFont="1" applyFill="1" applyBorder="1" applyAlignment="1">
      <alignment wrapText="1" shrinkToFit="1"/>
    </xf>
    <xf numFmtId="164" fontId="0" fillId="0" borderId="0" xfId="0" applyNumberFormat="1" applyAlignment="1">
      <alignment wrapText="1" shrinkToFit="1"/>
    </xf>
    <xf numFmtId="0" fontId="4" fillId="3" borderId="6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9" fillId="3" borderId="6" xfId="0" applyFont="1" applyFill="1" applyBorder="1" applyAlignment="1">
      <alignment wrapText="1" shrinkToFit="1"/>
    </xf>
    <xf numFmtId="0" fontId="0" fillId="4" borderId="4" xfId="0" applyFill="1" applyBorder="1" applyAlignment="1">
      <alignment/>
    </xf>
    <xf numFmtId="0" fontId="6" fillId="3" borderId="1" xfId="0" applyFont="1" applyFill="1" applyBorder="1" applyAlignment="1">
      <alignment/>
    </xf>
    <xf numFmtId="164" fontId="6" fillId="0" borderId="1" xfId="0" applyNumberFormat="1" applyFont="1" applyBorder="1" applyAlignment="1">
      <alignment/>
    </xf>
    <xf numFmtId="0" fontId="0" fillId="3" borderId="1" xfId="0" applyFill="1" applyBorder="1" applyAlignment="1">
      <alignment wrapText="1" shrinkToFit="1"/>
    </xf>
    <xf numFmtId="49" fontId="0" fillId="0" borderId="11" xfId="0" applyNumberFormat="1" applyBorder="1" applyAlignment="1">
      <alignment/>
    </xf>
    <xf numFmtId="0" fontId="0" fillId="0" borderId="1" xfId="0" applyBorder="1" applyAlignment="1">
      <alignment horizontal="right"/>
    </xf>
    <xf numFmtId="0" fontId="4" fillId="0" borderId="0" xfId="0" applyFont="1" applyFill="1" applyBorder="1" applyAlignment="1">
      <alignment wrapText="1" shrinkToFit="1"/>
    </xf>
    <xf numFmtId="0" fontId="4" fillId="0" borderId="8" xfId="0" applyFont="1" applyBorder="1" applyAlignment="1">
      <alignment wrapText="1" shrinkToFit="1"/>
    </xf>
    <xf numFmtId="49" fontId="0" fillId="0" borderId="1" xfId="0" applyNumberFormat="1" applyBorder="1" applyAlignment="1">
      <alignment horizontal="right"/>
    </xf>
    <xf numFmtId="0" fontId="6" fillId="0" borderId="1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4" fillId="0" borderId="9" xfId="0" applyFont="1" applyBorder="1" applyAlignment="1">
      <alignment wrapText="1" shrinkToFit="1"/>
    </xf>
    <xf numFmtId="0" fontId="4" fillId="0" borderId="13" xfId="0" applyFont="1" applyBorder="1" applyAlignment="1">
      <alignment wrapText="1" shrinkToFit="1"/>
    </xf>
    <xf numFmtId="0" fontId="4" fillId="0" borderId="14" xfId="0" applyFont="1" applyBorder="1" applyAlignment="1">
      <alignment wrapText="1" shrinkToFit="1"/>
    </xf>
    <xf numFmtId="0" fontId="3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wrapText="1" shrinkToFit="1"/>
    </xf>
    <xf numFmtId="0" fontId="4" fillId="0" borderId="16" xfId="0" applyFont="1" applyBorder="1" applyAlignment="1">
      <alignment/>
    </xf>
    <xf numFmtId="164" fontId="4" fillId="0" borderId="9" xfId="0" applyNumberFormat="1" applyFont="1" applyBorder="1" applyAlignment="1">
      <alignment wrapText="1" shrinkToFit="1"/>
    </xf>
    <xf numFmtId="164" fontId="4" fillId="0" borderId="13" xfId="0" applyNumberFormat="1" applyFont="1" applyBorder="1" applyAlignment="1">
      <alignment wrapText="1" shrinkToFit="1"/>
    </xf>
    <xf numFmtId="164" fontId="4" fillId="0" borderId="14" xfId="0" applyNumberFormat="1" applyFont="1" applyBorder="1" applyAlignment="1">
      <alignment wrapText="1" shrinkToFit="1"/>
    </xf>
    <xf numFmtId="0" fontId="6" fillId="0" borderId="1" xfId="0" applyFont="1" applyFill="1" applyBorder="1" applyAlignment="1">
      <alignment/>
    </xf>
    <xf numFmtId="0" fontId="0" fillId="0" borderId="1" xfId="0" applyBorder="1" applyAlignment="1">
      <alignment wrapText="1" shrinkToFit="1"/>
    </xf>
    <xf numFmtId="164" fontId="4" fillId="0" borderId="1" xfId="0" applyNumberFormat="1" applyFont="1" applyBorder="1" applyAlignment="1">
      <alignment wrapText="1" shrinkToFit="1"/>
    </xf>
    <xf numFmtId="164" fontId="4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4" fillId="0" borderId="2" xfId="0" applyFont="1" applyBorder="1" applyAlignment="1">
      <alignment wrapText="1" shrinkToFit="1"/>
    </xf>
    <xf numFmtId="164" fontId="4" fillId="0" borderId="11" xfId="0" applyNumberFormat="1" applyFont="1" applyBorder="1" applyAlignment="1">
      <alignment wrapText="1" shrinkToFit="1"/>
    </xf>
    <xf numFmtId="0" fontId="4" fillId="0" borderId="3" xfId="0" applyFont="1" applyBorder="1" applyAlignment="1">
      <alignment wrapText="1" shrinkToFit="1"/>
    </xf>
    <xf numFmtId="0" fontId="0" fillId="0" borderId="4" xfId="0" applyBorder="1" applyAlignment="1">
      <alignment wrapText="1" shrinkToFit="1"/>
    </xf>
    <xf numFmtId="164" fontId="4" fillId="0" borderId="4" xfId="0" applyNumberFormat="1" applyFont="1" applyBorder="1" applyAlignment="1">
      <alignment wrapText="1" shrinkToFit="1"/>
    </xf>
    <xf numFmtId="0" fontId="4" fillId="0" borderId="12" xfId="0" applyFont="1" applyBorder="1" applyAlignment="1">
      <alignment wrapText="1" shrinkToFi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wrapText="1" shrinkToFit="1"/>
    </xf>
    <xf numFmtId="0" fontId="0" fillId="0" borderId="18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6" xfId="0" applyFont="1" applyBorder="1" applyAlignment="1">
      <alignment wrapText="1" shrinkToFit="1"/>
    </xf>
    <xf numFmtId="0" fontId="4" fillId="0" borderId="24" xfId="0" applyFont="1" applyBorder="1" applyAlignment="1">
      <alignment wrapText="1" shrinkToFit="1"/>
    </xf>
    <xf numFmtId="0" fontId="4" fillId="0" borderId="25" xfId="0" applyFont="1" applyBorder="1" applyAlignment="1">
      <alignment wrapText="1" shrinkToFit="1"/>
    </xf>
    <xf numFmtId="164" fontId="0" fillId="0" borderId="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 wrapText="1" shrinkToFit="1"/>
    </xf>
    <xf numFmtId="0" fontId="0" fillId="0" borderId="27" xfId="0" applyBorder="1" applyAlignment="1">
      <alignment wrapText="1" shrinkToFit="1"/>
    </xf>
    <xf numFmtId="164" fontId="4" fillId="0" borderId="28" xfId="0" applyNumberFormat="1" applyFont="1" applyBorder="1" applyAlignment="1">
      <alignment/>
    </xf>
    <xf numFmtId="0" fontId="0" fillId="0" borderId="2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3.00390625" style="0" customWidth="1"/>
    <col min="2" max="2" width="15.7109375" style="0" customWidth="1"/>
    <col min="3" max="3" width="0.2890625" style="0" hidden="1" customWidth="1"/>
    <col min="4" max="4" width="4.00390625" style="0" customWidth="1"/>
    <col min="5" max="5" width="4.28125" style="0" customWidth="1"/>
    <col min="6" max="6" width="4.7109375" style="0" customWidth="1"/>
    <col min="7" max="7" width="6.00390625" style="0" customWidth="1"/>
    <col min="8" max="11" width="4.7109375" style="0" customWidth="1"/>
    <col min="12" max="12" width="6.421875" style="0" customWidth="1"/>
    <col min="13" max="15" width="4.7109375" style="0" customWidth="1"/>
    <col min="16" max="16" width="6.00390625" style="0" customWidth="1"/>
    <col min="17" max="17" width="4.7109375" style="0" customWidth="1"/>
    <col min="18" max="18" width="6.57421875" style="0" customWidth="1"/>
    <col min="19" max="19" width="4.7109375" style="0" customWidth="1"/>
    <col min="20" max="20" width="6.140625" style="0" customWidth="1"/>
    <col min="21" max="22" width="4.7109375" style="0" customWidth="1"/>
    <col min="23" max="23" width="12.28125" style="0" customWidth="1"/>
    <col min="24" max="24" width="10.7109375" style="0" customWidth="1"/>
    <col min="25" max="25" width="9.28125" style="0" customWidth="1"/>
  </cols>
  <sheetData>
    <row r="1" spans="2:23" ht="14.25" customHeight="1"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3:22" ht="6" customHeight="1" thickBot="1">
      <c r="C2" s="20" t="s">
        <v>38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6" ht="63.75" customHeight="1">
      <c r="A3" s="9"/>
      <c r="B3" s="10" t="s">
        <v>35</v>
      </c>
      <c r="C3" s="10" t="s">
        <v>14</v>
      </c>
      <c r="D3" s="10" t="s">
        <v>15</v>
      </c>
      <c r="E3" s="10" t="s">
        <v>18</v>
      </c>
      <c r="F3" s="10" t="s">
        <v>19</v>
      </c>
      <c r="G3" s="24" t="s">
        <v>53</v>
      </c>
      <c r="H3" s="10" t="s">
        <v>21</v>
      </c>
      <c r="I3" s="10" t="s">
        <v>22</v>
      </c>
      <c r="J3" s="24" t="s">
        <v>54</v>
      </c>
      <c r="K3" s="10" t="s">
        <v>23</v>
      </c>
      <c r="L3" s="24" t="s">
        <v>47</v>
      </c>
      <c r="M3" s="10" t="s">
        <v>24</v>
      </c>
      <c r="N3" s="10" t="s">
        <v>25</v>
      </c>
      <c r="O3" s="10" t="s">
        <v>26</v>
      </c>
      <c r="P3" s="28" t="s">
        <v>55</v>
      </c>
      <c r="Q3" s="10" t="s">
        <v>31</v>
      </c>
      <c r="R3" s="24" t="s">
        <v>48</v>
      </c>
      <c r="S3" s="11" t="s">
        <v>32</v>
      </c>
      <c r="T3" s="24" t="s">
        <v>56</v>
      </c>
      <c r="U3" s="10" t="s">
        <v>33</v>
      </c>
      <c r="V3" s="10" t="s">
        <v>34</v>
      </c>
      <c r="W3" s="18" t="s">
        <v>74</v>
      </c>
      <c r="X3" s="18" t="s">
        <v>76</v>
      </c>
      <c r="Y3" s="12" t="s">
        <v>73</v>
      </c>
      <c r="Z3" s="35"/>
    </row>
    <row r="4" spans="1:25" ht="12.75">
      <c r="A4" s="3">
        <v>1</v>
      </c>
      <c r="B4" s="1" t="s">
        <v>1</v>
      </c>
      <c r="C4" s="1">
        <v>1</v>
      </c>
      <c r="D4" s="6">
        <v>1</v>
      </c>
      <c r="E4" s="6">
        <v>1</v>
      </c>
      <c r="F4" s="6">
        <v>1</v>
      </c>
      <c r="G4" s="30" t="s">
        <v>45</v>
      </c>
      <c r="H4" s="6">
        <v>0</v>
      </c>
      <c r="I4" s="6">
        <v>1</v>
      </c>
      <c r="J4" s="30" t="s">
        <v>46</v>
      </c>
      <c r="K4" s="6">
        <v>1</v>
      </c>
      <c r="L4" s="30" t="s">
        <v>46</v>
      </c>
      <c r="M4" s="6">
        <v>1</v>
      </c>
      <c r="N4" s="1">
        <v>1</v>
      </c>
      <c r="O4" s="56">
        <v>1</v>
      </c>
      <c r="P4" s="30" t="s">
        <v>46</v>
      </c>
      <c r="Q4" s="1">
        <v>0</v>
      </c>
      <c r="R4" s="22" t="s">
        <v>45</v>
      </c>
      <c r="S4" s="1">
        <v>1</v>
      </c>
      <c r="T4" s="22" t="s">
        <v>46</v>
      </c>
      <c r="U4" s="1">
        <v>1</v>
      </c>
      <c r="V4" s="1">
        <v>1</v>
      </c>
      <c r="W4" s="31">
        <f>SUM(D4:V4)*40</f>
        <v>440</v>
      </c>
      <c r="X4" s="34" t="s">
        <v>57</v>
      </c>
      <c r="Y4" s="41" t="s">
        <v>64</v>
      </c>
    </row>
    <row r="5" spans="1:25" ht="12.75">
      <c r="A5" s="3">
        <v>2</v>
      </c>
      <c r="B5" s="1" t="s">
        <v>3</v>
      </c>
      <c r="C5" s="1">
        <v>1</v>
      </c>
      <c r="D5" s="6">
        <v>0</v>
      </c>
      <c r="E5" s="6">
        <v>0</v>
      </c>
      <c r="F5" s="6">
        <v>0</v>
      </c>
      <c r="G5" s="30" t="s">
        <v>45</v>
      </c>
      <c r="H5" s="6">
        <v>1</v>
      </c>
      <c r="I5" s="6">
        <v>0</v>
      </c>
      <c r="J5" s="30" t="s">
        <v>46</v>
      </c>
      <c r="K5" s="6">
        <v>0</v>
      </c>
      <c r="L5" s="30" t="s">
        <v>45</v>
      </c>
      <c r="M5" s="6">
        <v>1</v>
      </c>
      <c r="N5" s="1">
        <v>1</v>
      </c>
      <c r="O5" s="1">
        <v>0</v>
      </c>
      <c r="P5" s="30" t="s">
        <v>45</v>
      </c>
      <c r="Q5" s="1">
        <v>0</v>
      </c>
      <c r="R5" s="22" t="s">
        <v>45</v>
      </c>
      <c r="S5" s="1">
        <v>1</v>
      </c>
      <c r="T5" s="22" t="s">
        <v>45</v>
      </c>
      <c r="U5" s="1">
        <v>1</v>
      </c>
      <c r="V5" s="1">
        <v>0</v>
      </c>
      <c r="W5" s="31">
        <f aca="true" t="shared" si="0" ref="W5:W22">SUM(D5:V5)*40</f>
        <v>200</v>
      </c>
      <c r="X5" s="37" t="s">
        <v>58</v>
      </c>
      <c r="Y5" s="41" t="s">
        <v>64</v>
      </c>
    </row>
    <row r="6" spans="1:25" ht="12.75">
      <c r="A6" s="3">
        <v>3</v>
      </c>
      <c r="B6" s="1" t="s">
        <v>16</v>
      </c>
      <c r="C6" s="1">
        <v>1</v>
      </c>
      <c r="D6" s="6">
        <v>0</v>
      </c>
      <c r="E6" s="6">
        <v>1</v>
      </c>
      <c r="F6" s="6">
        <v>0</v>
      </c>
      <c r="G6" s="30" t="s">
        <v>45</v>
      </c>
      <c r="H6" s="6">
        <v>0</v>
      </c>
      <c r="I6" s="6">
        <v>1</v>
      </c>
      <c r="J6" s="30" t="s">
        <v>46</v>
      </c>
      <c r="K6" s="6">
        <v>1</v>
      </c>
      <c r="L6" s="30" t="s">
        <v>45</v>
      </c>
      <c r="M6" s="6">
        <v>1</v>
      </c>
      <c r="N6" s="1">
        <v>1</v>
      </c>
      <c r="O6" s="1">
        <v>1</v>
      </c>
      <c r="P6" s="30" t="s">
        <v>46</v>
      </c>
      <c r="Q6" s="1">
        <v>1</v>
      </c>
      <c r="R6" s="22" t="s">
        <v>46</v>
      </c>
      <c r="S6" s="1">
        <v>1</v>
      </c>
      <c r="T6" s="22" t="s">
        <v>46</v>
      </c>
      <c r="U6" s="8">
        <v>1</v>
      </c>
      <c r="V6" s="1">
        <v>1</v>
      </c>
      <c r="W6" s="31">
        <f t="shared" si="0"/>
        <v>400</v>
      </c>
      <c r="X6" s="37" t="s">
        <v>59</v>
      </c>
      <c r="Y6" s="41" t="s">
        <v>64</v>
      </c>
    </row>
    <row r="7" spans="1:25" ht="12.75">
      <c r="A7" s="3">
        <v>4</v>
      </c>
      <c r="B7" s="1" t="s">
        <v>13</v>
      </c>
      <c r="C7" s="1">
        <v>0</v>
      </c>
      <c r="D7" s="6">
        <v>0</v>
      </c>
      <c r="E7" s="6">
        <v>0</v>
      </c>
      <c r="F7" s="6">
        <v>1</v>
      </c>
      <c r="G7" s="30" t="s">
        <v>46</v>
      </c>
      <c r="H7" s="6">
        <v>1</v>
      </c>
      <c r="I7" s="6">
        <v>0</v>
      </c>
      <c r="J7" s="30" t="s">
        <v>46</v>
      </c>
      <c r="K7" s="6">
        <v>0</v>
      </c>
      <c r="L7" s="30" t="s">
        <v>45</v>
      </c>
      <c r="M7" s="6">
        <v>0</v>
      </c>
      <c r="N7" s="1">
        <v>1</v>
      </c>
      <c r="O7" s="1">
        <v>1</v>
      </c>
      <c r="P7" s="30" t="s">
        <v>46</v>
      </c>
      <c r="Q7" s="1"/>
      <c r="R7" s="22" t="s">
        <v>46</v>
      </c>
      <c r="S7" s="1">
        <v>1</v>
      </c>
      <c r="T7" s="22" t="s">
        <v>46</v>
      </c>
      <c r="U7" s="1">
        <v>0</v>
      </c>
      <c r="V7" s="1">
        <v>1</v>
      </c>
      <c r="W7" s="31">
        <f t="shared" si="0"/>
        <v>240</v>
      </c>
      <c r="X7" s="37" t="s">
        <v>60</v>
      </c>
      <c r="Y7" s="41" t="s">
        <v>64</v>
      </c>
    </row>
    <row r="8" spans="1:25" ht="12.75">
      <c r="A8" s="3">
        <v>5</v>
      </c>
      <c r="B8" s="1" t="s">
        <v>5</v>
      </c>
      <c r="C8" s="1"/>
      <c r="D8" s="6">
        <v>1</v>
      </c>
      <c r="E8" s="6">
        <v>0</v>
      </c>
      <c r="F8" s="6">
        <v>1</v>
      </c>
      <c r="G8" s="30" t="s">
        <v>46</v>
      </c>
      <c r="H8" s="6">
        <v>1</v>
      </c>
      <c r="I8" s="6">
        <v>0</v>
      </c>
      <c r="J8" s="30" t="s">
        <v>45</v>
      </c>
      <c r="K8" s="6">
        <v>1</v>
      </c>
      <c r="L8" s="30" t="s">
        <v>46</v>
      </c>
      <c r="M8" s="38">
        <v>1</v>
      </c>
      <c r="N8" s="1">
        <v>1</v>
      </c>
      <c r="O8" s="1">
        <v>1</v>
      </c>
      <c r="P8" s="30" t="s">
        <v>46</v>
      </c>
      <c r="Q8" s="1">
        <v>1</v>
      </c>
      <c r="R8" s="22" t="s">
        <v>46</v>
      </c>
      <c r="S8" s="1">
        <v>1</v>
      </c>
      <c r="T8" s="22" t="s">
        <v>45</v>
      </c>
      <c r="U8" s="1">
        <v>0</v>
      </c>
      <c r="V8" s="1">
        <v>1</v>
      </c>
      <c r="W8" s="31">
        <f t="shared" si="0"/>
        <v>400</v>
      </c>
      <c r="X8" s="37" t="s">
        <v>61</v>
      </c>
      <c r="Y8" s="41" t="s">
        <v>64</v>
      </c>
    </row>
    <row r="9" spans="1:25" ht="12.75">
      <c r="A9" s="3">
        <v>6</v>
      </c>
      <c r="B9" s="1" t="s">
        <v>9</v>
      </c>
      <c r="C9" s="1">
        <v>0</v>
      </c>
      <c r="D9" s="6">
        <v>0</v>
      </c>
      <c r="E9" s="6">
        <v>0</v>
      </c>
      <c r="F9" s="6">
        <v>0</v>
      </c>
      <c r="G9" s="30" t="s">
        <v>45</v>
      </c>
      <c r="H9" s="6">
        <v>0</v>
      </c>
      <c r="I9" s="6">
        <v>1</v>
      </c>
      <c r="J9" s="30" t="s">
        <v>46</v>
      </c>
      <c r="K9" s="6">
        <v>1</v>
      </c>
      <c r="L9" s="30" t="s">
        <v>46</v>
      </c>
      <c r="M9" s="6">
        <v>0</v>
      </c>
      <c r="N9" s="1">
        <v>0</v>
      </c>
      <c r="O9" s="8">
        <v>1</v>
      </c>
      <c r="P9" s="30" t="s">
        <v>46</v>
      </c>
      <c r="Q9" s="1">
        <v>1</v>
      </c>
      <c r="R9" s="22" t="s">
        <v>45</v>
      </c>
      <c r="S9" s="1">
        <v>0</v>
      </c>
      <c r="T9" s="22" t="s">
        <v>46</v>
      </c>
      <c r="U9" s="1">
        <v>0</v>
      </c>
      <c r="V9" s="1">
        <v>1</v>
      </c>
      <c r="W9" s="31">
        <f t="shared" si="0"/>
        <v>200</v>
      </c>
      <c r="X9" s="37" t="s">
        <v>62</v>
      </c>
      <c r="Y9" s="41" t="s">
        <v>64</v>
      </c>
    </row>
    <row r="10" spans="1:25" ht="12.75">
      <c r="A10" s="3">
        <v>7</v>
      </c>
      <c r="B10" s="1" t="s">
        <v>12</v>
      </c>
      <c r="C10" s="1">
        <v>1</v>
      </c>
      <c r="D10" s="6">
        <v>1</v>
      </c>
      <c r="E10" s="6">
        <v>0</v>
      </c>
      <c r="F10" s="6">
        <v>1</v>
      </c>
      <c r="G10" s="30" t="s">
        <v>46</v>
      </c>
      <c r="H10" s="6">
        <v>0</v>
      </c>
      <c r="I10" s="6">
        <v>1</v>
      </c>
      <c r="J10" s="30" t="s">
        <v>45</v>
      </c>
      <c r="K10" s="6">
        <v>0</v>
      </c>
      <c r="L10" s="30" t="s">
        <v>45</v>
      </c>
      <c r="M10" s="6">
        <v>0</v>
      </c>
      <c r="N10" s="1">
        <v>1</v>
      </c>
      <c r="O10" s="8">
        <v>0.5</v>
      </c>
      <c r="P10" s="22" t="s">
        <v>45</v>
      </c>
      <c r="Q10" s="1">
        <v>0</v>
      </c>
      <c r="R10" s="22" t="s">
        <v>45</v>
      </c>
      <c r="S10" s="1">
        <v>0</v>
      </c>
      <c r="T10" s="22" t="s">
        <v>45</v>
      </c>
      <c r="U10" s="1">
        <v>0</v>
      </c>
      <c r="V10" s="1">
        <v>0</v>
      </c>
      <c r="W10" s="31">
        <f t="shared" si="0"/>
        <v>180</v>
      </c>
      <c r="X10" s="37" t="s">
        <v>63</v>
      </c>
      <c r="Y10" s="41" t="s">
        <v>64</v>
      </c>
    </row>
    <row r="11" spans="1:25" ht="12.75">
      <c r="A11" s="3">
        <v>8</v>
      </c>
      <c r="B11" s="1" t="s">
        <v>43</v>
      </c>
      <c r="C11" s="1"/>
      <c r="D11" s="6">
        <v>0</v>
      </c>
      <c r="E11" s="6">
        <v>0</v>
      </c>
      <c r="F11" s="6">
        <v>1</v>
      </c>
      <c r="G11" s="30" t="s">
        <v>45</v>
      </c>
      <c r="H11" s="6">
        <v>1</v>
      </c>
      <c r="I11" s="6">
        <v>0</v>
      </c>
      <c r="J11" s="30" t="s">
        <v>45</v>
      </c>
      <c r="K11" s="6">
        <v>0</v>
      </c>
      <c r="L11" s="30" t="s">
        <v>45</v>
      </c>
      <c r="M11" s="6">
        <v>0</v>
      </c>
      <c r="N11" s="1">
        <v>0</v>
      </c>
      <c r="O11" s="8">
        <v>0</v>
      </c>
      <c r="P11" s="22" t="s">
        <v>45</v>
      </c>
      <c r="Q11" s="1">
        <v>0</v>
      </c>
      <c r="R11" s="22" t="s">
        <v>45</v>
      </c>
      <c r="S11" s="1">
        <v>0</v>
      </c>
      <c r="T11" s="22" t="s">
        <v>45</v>
      </c>
      <c r="U11" s="1">
        <v>0</v>
      </c>
      <c r="V11" s="1">
        <v>0</v>
      </c>
      <c r="W11" s="31">
        <f t="shared" si="0"/>
        <v>80</v>
      </c>
      <c r="X11" s="37" t="s">
        <v>64</v>
      </c>
      <c r="Y11" s="41" t="s">
        <v>64</v>
      </c>
    </row>
    <row r="12" spans="1:25" ht="13.5" customHeight="1">
      <c r="A12" s="3">
        <v>9</v>
      </c>
      <c r="B12" s="1" t="s">
        <v>11</v>
      </c>
      <c r="C12" s="1">
        <v>1</v>
      </c>
      <c r="D12" s="6">
        <v>0</v>
      </c>
      <c r="E12" s="6">
        <v>0</v>
      </c>
      <c r="F12" s="6">
        <v>0</v>
      </c>
      <c r="G12" s="30" t="s">
        <v>46</v>
      </c>
      <c r="H12" s="6">
        <v>1</v>
      </c>
      <c r="I12" s="6">
        <v>0</v>
      </c>
      <c r="J12" s="30" t="s">
        <v>46</v>
      </c>
      <c r="K12" s="6">
        <v>0</v>
      </c>
      <c r="L12" s="30" t="s">
        <v>45</v>
      </c>
      <c r="M12" s="6">
        <v>0</v>
      </c>
      <c r="N12" s="1">
        <v>0</v>
      </c>
      <c r="O12" s="8">
        <v>1</v>
      </c>
      <c r="P12" s="32" t="s">
        <v>51</v>
      </c>
      <c r="Q12" s="1">
        <v>0</v>
      </c>
      <c r="R12" s="22" t="s">
        <v>46</v>
      </c>
      <c r="S12" s="1">
        <v>0</v>
      </c>
      <c r="T12" s="22" t="s">
        <v>46</v>
      </c>
      <c r="U12" s="1">
        <v>0</v>
      </c>
      <c r="V12" s="1">
        <v>0</v>
      </c>
      <c r="W12" s="31">
        <f t="shared" si="0"/>
        <v>80</v>
      </c>
      <c r="X12" s="37" t="s">
        <v>65</v>
      </c>
      <c r="Y12" s="41" t="s">
        <v>72</v>
      </c>
    </row>
    <row r="13" spans="1:25" ht="12.75">
      <c r="A13" s="3">
        <v>10</v>
      </c>
      <c r="B13" s="1" t="s">
        <v>8</v>
      </c>
      <c r="C13" s="1">
        <v>1</v>
      </c>
      <c r="D13" s="6">
        <v>0</v>
      </c>
      <c r="E13" s="6">
        <v>1</v>
      </c>
      <c r="F13" s="6">
        <v>1</v>
      </c>
      <c r="G13" s="30" t="s">
        <v>46</v>
      </c>
      <c r="H13" s="6">
        <v>0</v>
      </c>
      <c r="I13" s="6">
        <v>0</v>
      </c>
      <c r="J13" s="30" t="s">
        <v>46</v>
      </c>
      <c r="K13" s="6">
        <v>1</v>
      </c>
      <c r="L13" s="30" t="s">
        <v>46</v>
      </c>
      <c r="M13" s="6">
        <v>1</v>
      </c>
      <c r="N13" s="1">
        <v>1</v>
      </c>
      <c r="O13" s="8">
        <v>0</v>
      </c>
      <c r="P13" s="30" t="s">
        <v>46</v>
      </c>
      <c r="Q13" s="1">
        <v>1</v>
      </c>
      <c r="R13" s="22" t="s">
        <v>46</v>
      </c>
      <c r="S13" s="1">
        <v>1</v>
      </c>
      <c r="T13" s="22" t="s">
        <v>46</v>
      </c>
      <c r="U13" s="1">
        <v>1</v>
      </c>
      <c r="V13" s="1">
        <v>0</v>
      </c>
      <c r="W13" s="31">
        <f t="shared" si="0"/>
        <v>320</v>
      </c>
      <c r="X13" s="37" t="s">
        <v>66</v>
      </c>
      <c r="Y13" s="41" t="s">
        <v>64</v>
      </c>
    </row>
    <row r="14" spans="1:25" ht="12.75">
      <c r="A14" s="3">
        <v>11</v>
      </c>
      <c r="B14" s="1" t="s">
        <v>10</v>
      </c>
      <c r="C14" s="1">
        <v>0</v>
      </c>
      <c r="D14" s="6">
        <v>0</v>
      </c>
      <c r="E14" s="6">
        <v>1</v>
      </c>
      <c r="F14" s="6">
        <v>1</v>
      </c>
      <c r="G14" s="30" t="s">
        <v>46</v>
      </c>
      <c r="H14" s="6">
        <v>0</v>
      </c>
      <c r="I14" s="6">
        <v>1</v>
      </c>
      <c r="J14" s="30" t="s">
        <v>46</v>
      </c>
      <c r="K14" s="6">
        <v>0</v>
      </c>
      <c r="L14" s="30" t="s">
        <v>45</v>
      </c>
      <c r="M14" s="6">
        <v>1</v>
      </c>
      <c r="N14" s="1">
        <v>0</v>
      </c>
      <c r="O14" s="8">
        <v>1</v>
      </c>
      <c r="P14" s="22" t="s">
        <v>45</v>
      </c>
      <c r="Q14" s="1">
        <v>0</v>
      </c>
      <c r="R14" s="22" t="s">
        <v>46</v>
      </c>
      <c r="S14" s="1">
        <v>0</v>
      </c>
      <c r="T14" s="22" t="s">
        <v>45</v>
      </c>
      <c r="U14" s="1">
        <v>0</v>
      </c>
      <c r="V14" s="1">
        <v>0</v>
      </c>
      <c r="W14" s="31">
        <f t="shared" si="0"/>
        <v>200</v>
      </c>
      <c r="X14" s="37" t="s">
        <v>67</v>
      </c>
      <c r="Y14" s="41" t="s">
        <v>64</v>
      </c>
    </row>
    <row r="15" spans="1:25" ht="12.75">
      <c r="A15" s="3">
        <v>12</v>
      </c>
      <c r="B15" s="1" t="s">
        <v>2</v>
      </c>
      <c r="C15" s="1">
        <v>0</v>
      </c>
      <c r="D15" s="6">
        <v>1</v>
      </c>
      <c r="E15" s="6">
        <v>1</v>
      </c>
      <c r="F15" s="6">
        <v>0</v>
      </c>
      <c r="G15" s="30" t="s">
        <v>45</v>
      </c>
      <c r="H15" s="6">
        <v>0</v>
      </c>
      <c r="I15" s="6">
        <v>1</v>
      </c>
      <c r="J15" s="30" t="s">
        <v>45</v>
      </c>
      <c r="K15" s="6">
        <v>1</v>
      </c>
      <c r="L15" s="30" t="s">
        <v>46</v>
      </c>
      <c r="M15" s="6">
        <v>1</v>
      </c>
      <c r="N15" s="1">
        <v>0</v>
      </c>
      <c r="O15" s="8">
        <v>1</v>
      </c>
      <c r="P15" s="22" t="s">
        <v>45</v>
      </c>
      <c r="Q15" s="1">
        <v>1</v>
      </c>
      <c r="R15" s="22" t="s">
        <v>45</v>
      </c>
      <c r="S15" s="1">
        <v>1</v>
      </c>
      <c r="T15" s="22" t="s">
        <v>46</v>
      </c>
      <c r="U15" s="1">
        <v>1</v>
      </c>
      <c r="V15" s="1">
        <v>0</v>
      </c>
      <c r="W15" s="31">
        <f t="shared" si="0"/>
        <v>360</v>
      </c>
      <c r="X15" s="37" t="s">
        <v>68</v>
      </c>
      <c r="Y15" s="41" t="s">
        <v>64</v>
      </c>
    </row>
    <row r="16" spans="1:25" ht="12.75">
      <c r="A16" s="3">
        <v>13</v>
      </c>
      <c r="B16" s="1" t="s">
        <v>4</v>
      </c>
      <c r="C16" s="1">
        <v>1</v>
      </c>
      <c r="D16" s="6">
        <v>1</v>
      </c>
      <c r="E16" s="6">
        <v>1</v>
      </c>
      <c r="F16" s="6">
        <v>0</v>
      </c>
      <c r="G16" s="30" t="s">
        <v>46</v>
      </c>
      <c r="H16" s="6">
        <v>1</v>
      </c>
      <c r="I16" s="6">
        <v>0</v>
      </c>
      <c r="J16" s="30" t="s">
        <v>45</v>
      </c>
      <c r="K16" s="6">
        <v>0</v>
      </c>
      <c r="L16" s="30" t="s">
        <v>45</v>
      </c>
      <c r="M16" s="6">
        <v>0</v>
      </c>
      <c r="N16" s="1">
        <v>0</v>
      </c>
      <c r="O16" s="8">
        <v>1</v>
      </c>
      <c r="P16" s="22" t="s">
        <v>45</v>
      </c>
      <c r="Q16" s="1">
        <v>1</v>
      </c>
      <c r="R16" s="22" t="s">
        <v>45</v>
      </c>
      <c r="S16" s="8">
        <v>1</v>
      </c>
      <c r="T16" s="22" t="s">
        <v>45</v>
      </c>
      <c r="U16" s="1">
        <v>1</v>
      </c>
      <c r="V16" s="1">
        <v>1</v>
      </c>
      <c r="W16" s="31">
        <f t="shared" si="0"/>
        <v>320</v>
      </c>
      <c r="X16" s="37" t="s">
        <v>63</v>
      </c>
      <c r="Y16" s="41" t="s">
        <v>64</v>
      </c>
    </row>
    <row r="17" spans="1:25" ht="12.75">
      <c r="A17" s="3">
        <v>14</v>
      </c>
      <c r="B17" s="1" t="s">
        <v>7</v>
      </c>
      <c r="C17" s="2">
        <v>0</v>
      </c>
      <c r="D17" s="6">
        <v>0</v>
      </c>
      <c r="E17" s="6">
        <v>1</v>
      </c>
      <c r="F17" s="6">
        <v>0</v>
      </c>
      <c r="G17" s="30" t="s">
        <v>46</v>
      </c>
      <c r="H17" s="6">
        <v>0</v>
      </c>
      <c r="I17" s="6">
        <v>1</v>
      </c>
      <c r="J17" s="30" t="s">
        <v>45</v>
      </c>
      <c r="K17" s="6">
        <v>0</v>
      </c>
      <c r="L17" s="30" t="s">
        <v>45</v>
      </c>
      <c r="M17" s="6">
        <v>1</v>
      </c>
      <c r="N17" s="1">
        <v>1</v>
      </c>
      <c r="O17" s="1">
        <v>1</v>
      </c>
      <c r="P17" s="22" t="s">
        <v>45</v>
      </c>
      <c r="Q17" s="1">
        <v>1</v>
      </c>
      <c r="R17" s="22" t="s">
        <v>45</v>
      </c>
      <c r="S17" s="1">
        <v>1</v>
      </c>
      <c r="T17" s="22" t="s">
        <v>46</v>
      </c>
      <c r="U17" s="1">
        <v>0</v>
      </c>
      <c r="V17" s="1">
        <v>0</v>
      </c>
      <c r="W17" s="31">
        <f t="shared" si="0"/>
        <v>280</v>
      </c>
      <c r="X17" s="37" t="s">
        <v>69</v>
      </c>
      <c r="Y17" s="41" t="s">
        <v>64</v>
      </c>
    </row>
    <row r="18" spans="1:25" ht="12.75">
      <c r="A18" s="3">
        <v>15</v>
      </c>
      <c r="B18" s="1" t="s">
        <v>6</v>
      </c>
      <c r="C18" s="2">
        <v>0</v>
      </c>
      <c r="D18" s="6">
        <v>1</v>
      </c>
      <c r="E18" s="6">
        <v>1</v>
      </c>
      <c r="F18" s="6">
        <v>1</v>
      </c>
      <c r="G18" s="30" t="s">
        <v>46</v>
      </c>
      <c r="H18" s="6">
        <v>0</v>
      </c>
      <c r="I18" s="6">
        <v>1</v>
      </c>
      <c r="J18" s="30" t="s">
        <v>46</v>
      </c>
      <c r="K18" s="6">
        <v>0</v>
      </c>
      <c r="L18" s="30" t="s">
        <v>46</v>
      </c>
      <c r="M18" s="6">
        <v>1</v>
      </c>
      <c r="N18" s="1">
        <v>1</v>
      </c>
      <c r="O18" s="1">
        <v>1</v>
      </c>
      <c r="P18" s="22" t="s">
        <v>46</v>
      </c>
      <c r="Q18" s="1">
        <v>1</v>
      </c>
      <c r="R18" s="22" t="s">
        <v>45</v>
      </c>
      <c r="S18" s="1">
        <v>0</v>
      </c>
      <c r="T18" s="22" t="s">
        <v>46</v>
      </c>
      <c r="U18" s="1">
        <v>0</v>
      </c>
      <c r="V18" s="1">
        <v>0</v>
      </c>
      <c r="W18" s="31">
        <f t="shared" si="0"/>
        <v>320</v>
      </c>
      <c r="X18" s="37" t="s">
        <v>70</v>
      </c>
      <c r="Y18" s="41" t="s">
        <v>64</v>
      </c>
    </row>
    <row r="19" spans="1:27" ht="12.75">
      <c r="A19" s="3">
        <v>16</v>
      </c>
      <c r="B19" s="1" t="s">
        <v>17</v>
      </c>
      <c r="C19" s="1">
        <v>1</v>
      </c>
      <c r="D19" s="6">
        <v>1</v>
      </c>
      <c r="E19" s="6">
        <v>1</v>
      </c>
      <c r="F19" s="6">
        <v>1</v>
      </c>
      <c r="G19" s="30" t="s">
        <v>46</v>
      </c>
      <c r="H19" s="6">
        <v>1</v>
      </c>
      <c r="I19" s="6">
        <v>1</v>
      </c>
      <c r="J19" s="30" t="s">
        <v>46</v>
      </c>
      <c r="K19" s="6">
        <v>1</v>
      </c>
      <c r="L19" s="30" t="s">
        <v>46</v>
      </c>
      <c r="M19" s="6">
        <v>1</v>
      </c>
      <c r="N19" s="1">
        <v>1</v>
      </c>
      <c r="O19" s="1">
        <v>0</v>
      </c>
      <c r="P19" s="32" t="s">
        <v>51</v>
      </c>
      <c r="Q19" s="1">
        <v>0</v>
      </c>
      <c r="R19" s="22" t="s">
        <v>46</v>
      </c>
      <c r="S19" s="1">
        <v>1</v>
      </c>
      <c r="T19" s="22" t="s">
        <v>46</v>
      </c>
      <c r="U19" s="1">
        <v>1</v>
      </c>
      <c r="V19" s="1">
        <v>1</v>
      </c>
      <c r="W19" s="31">
        <f t="shared" si="0"/>
        <v>440</v>
      </c>
      <c r="X19" s="37" t="s">
        <v>71</v>
      </c>
      <c r="Y19" s="41" t="s">
        <v>64</v>
      </c>
      <c r="AA19" s="15"/>
    </row>
    <row r="20" spans="1:25" ht="12.75">
      <c r="A20" s="3">
        <v>17</v>
      </c>
      <c r="B20" s="7" t="s">
        <v>36</v>
      </c>
      <c r="C20" s="1"/>
      <c r="D20" s="8">
        <v>1</v>
      </c>
      <c r="E20" s="8">
        <v>0</v>
      </c>
      <c r="F20" s="1">
        <v>1</v>
      </c>
      <c r="G20" s="22"/>
      <c r="H20" s="1">
        <v>1</v>
      </c>
      <c r="I20" s="1">
        <v>1</v>
      </c>
      <c r="J20" s="22"/>
      <c r="K20" s="1"/>
      <c r="L20" s="22"/>
      <c r="M20" s="1"/>
      <c r="N20" s="1"/>
      <c r="O20" s="1"/>
      <c r="P20" s="22"/>
      <c r="Q20" s="1"/>
      <c r="R20" s="22"/>
      <c r="S20" s="1"/>
      <c r="T20" s="22"/>
      <c r="U20" s="1"/>
      <c r="V20" s="1">
        <v>1</v>
      </c>
      <c r="W20" s="31">
        <f t="shared" si="0"/>
        <v>200</v>
      </c>
      <c r="X20" s="1"/>
      <c r="Y20" s="33"/>
    </row>
    <row r="21" spans="1:25" ht="12.75">
      <c r="A21" s="3">
        <v>18</v>
      </c>
      <c r="B21" s="7" t="s">
        <v>50</v>
      </c>
      <c r="C21" s="1"/>
      <c r="D21" s="8"/>
      <c r="E21" s="8"/>
      <c r="F21" s="1"/>
      <c r="G21" s="22"/>
      <c r="H21" s="1">
        <v>1</v>
      </c>
      <c r="I21" s="1">
        <v>1</v>
      </c>
      <c r="J21" s="22"/>
      <c r="K21" s="1"/>
      <c r="L21" s="22"/>
      <c r="M21" s="1"/>
      <c r="N21" s="1"/>
      <c r="O21" s="1"/>
      <c r="P21" s="22"/>
      <c r="Q21" s="1"/>
      <c r="R21" s="22"/>
      <c r="S21" s="1"/>
      <c r="T21" s="22"/>
      <c r="U21" s="1"/>
      <c r="V21" s="1">
        <v>1</v>
      </c>
      <c r="W21" s="31">
        <f t="shared" si="0"/>
        <v>120</v>
      </c>
      <c r="X21" s="1"/>
      <c r="Y21" s="33"/>
    </row>
    <row r="22" spans="1:25" ht="13.5" thickBot="1">
      <c r="A22" s="4">
        <v>19</v>
      </c>
      <c r="B22" s="13" t="s">
        <v>37</v>
      </c>
      <c r="C22" s="5"/>
      <c r="D22" s="14">
        <v>0</v>
      </c>
      <c r="E22" s="14">
        <v>1</v>
      </c>
      <c r="F22" s="5">
        <v>1</v>
      </c>
      <c r="G22" s="23"/>
      <c r="H22" s="5">
        <v>1</v>
      </c>
      <c r="I22" s="5">
        <v>0</v>
      </c>
      <c r="J22" s="23"/>
      <c r="K22" s="5"/>
      <c r="L22" s="23"/>
      <c r="M22" s="5"/>
      <c r="N22" s="5"/>
      <c r="O22" s="5"/>
      <c r="P22" s="23"/>
      <c r="Q22" s="5"/>
      <c r="R22" s="23"/>
      <c r="S22" s="5"/>
      <c r="T22" s="23"/>
      <c r="U22" s="5"/>
      <c r="V22" s="5">
        <v>1</v>
      </c>
      <c r="W22" s="39">
        <f t="shared" si="0"/>
        <v>160</v>
      </c>
      <c r="X22" s="5"/>
      <c r="Y22" s="40"/>
    </row>
    <row r="23" spans="1:25" ht="51" customHeight="1" thickBot="1">
      <c r="A23" s="19"/>
      <c r="B23" s="44" t="s">
        <v>42</v>
      </c>
      <c r="C23" s="49"/>
      <c r="D23" s="49"/>
      <c r="E23" s="49"/>
      <c r="F23" s="50"/>
      <c r="G23" s="53">
        <v>225</v>
      </c>
      <c r="H23" s="55"/>
      <c r="I23" s="51" t="s">
        <v>41</v>
      </c>
      <c r="J23" s="52"/>
      <c r="K23" s="52"/>
      <c r="L23" s="52"/>
      <c r="M23" s="52"/>
      <c r="N23" s="52"/>
      <c r="O23" s="53">
        <f>+W23/11</f>
        <v>440</v>
      </c>
      <c r="P23" s="54"/>
      <c r="Q23" s="54"/>
      <c r="R23" s="45"/>
      <c r="S23" s="44" t="s">
        <v>79</v>
      </c>
      <c r="T23" s="45"/>
      <c r="U23" s="45"/>
      <c r="V23" s="46"/>
      <c r="W23" s="16">
        <f>SUM(W4:W22)-100</f>
        <v>4840</v>
      </c>
      <c r="X23" s="36" t="s">
        <v>75</v>
      </c>
      <c r="Y23" s="16">
        <f>+O23-G23</f>
        <v>215</v>
      </c>
    </row>
    <row r="24" spans="15:23" ht="13.5" thickBot="1">
      <c r="O24" t="s">
        <v>52</v>
      </c>
      <c r="W24" s="15"/>
    </row>
    <row r="25" spans="2:30" ht="53.25" customHeight="1">
      <c r="B25" s="73"/>
      <c r="C25" s="74"/>
      <c r="D25" s="17" t="s">
        <v>15</v>
      </c>
      <c r="E25" s="10" t="s">
        <v>18</v>
      </c>
      <c r="F25" s="10" t="s">
        <v>19</v>
      </c>
      <c r="G25" s="27" t="s">
        <v>20</v>
      </c>
      <c r="H25" s="10" t="s">
        <v>21</v>
      </c>
      <c r="I25" s="10" t="s">
        <v>22</v>
      </c>
      <c r="J25" s="27" t="s">
        <v>27</v>
      </c>
      <c r="K25" s="10" t="s">
        <v>23</v>
      </c>
      <c r="L25" s="27" t="s">
        <v>28</v>
      </c>
      <c r="M25" s="10" t="s">
        <v>24</v>
      </c>
      <c r="N25" s="10" t="s">
        <v>25</v>
      </c>
      <c r="O25" s="10" t="s">
        <v>26</v>
      </c>
      <c r="P25" s="26" t="s">
        <v>49</v>
      </c>
      <c r="Q25" s="10" t="s">
        <v>31</v>
      </c>
      <c r="R25" s="27" t="s">
        <v>29</v>
      </c>
      <c r="S25" s="11" t="s">
        <v>32</v>
      </c>
      <c r="T25" s="27" t="s">
        <v>30</v>
      </c>
      <c r="U25" s="10" t="s">
        <v>33</v>
      </c>
      <c r="V25" s="71" t="s">
        <v>34</v>
      </c>
      <c r="W25" s="75" t="s">
        <v>40</v>
      </c>
      <c r="X25" s="60"/>
      <c r="AD25">
        <f>(437-460)*150</f>
        <v>-3450</v>
      </c>
    </row>
    <row r="26" spans="2:24" ht="36" customHeight="1" thickBot="1">
      <c r="B26" s="76" t="s">
        <v>44</v>
      </c>
      <c r="C26" s="77"/>
      <c r="D26" s="4">
        <v>225</v>
      </c>
      <c r="E26" s="5">
        <v>225</v>
      </c>
      <c r="F26" s="5">
        <v>225</v>
      </c>
      <c r="G26" s="21"/>
      <c r="H26" s="5">
        <v>200</v>
      </c>
      <c r="I26" s="5">
        <v>180</v>
      </c>
      <c r="J26" s="21"/>
      <c r="K26" s="5">
        <v>150</v>
      </c>
      <c r="L26" s="21"/>
      <c r="M26" s="5">
        <v>225</v>
      </c>
      <c r="N26" s="5">
        <v>250</v>
      </c>
      <c r="O26" s="5">
        <v>250</v>
      </c>
      <c r="P26" s="29"/>
      <c r="Q26" s="5">
        <v>210</v>
      </c>
      <c r="R26" s="21"/>
      <c r="S26" s="5">
        <v>250</v>
      </c>
      <c r="T26" s="21"/>
      <c r="U26" s="5">
        <v>250</v>
      </c>
      <c r="V26" s="72">
        <v>0</v>
      </c>
      <c r="W26" s="78">
        <f>SUM(D26:V26)</f>
        <v>2640</v>
      </c>
      <c r="X26" s="79"/>
    </row>
    <row r="27" spans="19:25" ht="35.25" customHeight="1" thickBot="1">
      <c r="S27" s="80" t="s">
        <v>39</v>
      </c>
      <c r="T27" s="81"/>
      <c r="U27" s="81"/>
      <c r="V27" s="81"/>
      <c r="W27" s="82">
        <f>SUM(W26)</f>
        <v>2640</v>
      </c>
      <c r="X27" s="83"/>
      <c r="Y27" s="25"/>
    </row>
    <row r="28" spans="2:13" ht="12.75">
      <c r="B28" s="68" t="s">
        <v>78</v>
      </c>
      <c r="C28" s="69"/>
      <c r="D28" s="69"/>
      <c r="E28" s="69"/>
      <c r="F28" s="69"/>
      <c r="G28" s="69"/>
      <c r="H28" s="69"/>
      <c r="I28" s="69"/>
      <c r="J28" s="69"/>
      <c r="K28" s="70"/>
      <c r="L28" s="59">
        <f>+W27+W23</f>
        <v>7480</v>
      </c>
      <c r="M28" s="60"/>
    </row>
    <row r="29" spans="2:25" ht="12.75">
      <c r="B29" s="61" t="s">
        <v>80</v>
      </c>
      <c r="C29" s="57"/>
      <c r="D29" s="57"/>
      <c r="E29" s="57"/>
      <c r="F29" s="57"/>
      <c r="G29" s="57"/>
      <c r="H29" s="57"/>
      <c r="I29" s="57"/>
      <c r="J29" s="57"/>
      <c r="K29" s="57"/>
      <c r="L29" s="58">
        <f>-5850-440</f>
        <v>-6290</v>
      </c>
      <c r="M29" s="6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2:25" ht="13.5" thickBot="1">
      <c r="B30" s="63" t="s">
        <v>77</v>
      </c>
      <c r="C30" s="64"/>
      <c r="D30" s="64"/>
      <c r="E30" s="64"/>
      <c r="F30" s="64"/>
      <c r="G30" s="64"/>
      <c r="H30" s="64"/>
      <c r="I30" s="64"/>
      <c r="J30" s="64"/>
      <c r="K30" s="64"/>
      <c r="L30" s="65">
        <f>SUM(B28:M29)</f>
        <v>1190</v>
      </c>
      <c r="M30" s="66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5:25" ht="12.75"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3" ht="12.75">
      <c r="W33" s="15"/>
    </row>
  </sheetData>
  <mergeCells count="18">
    <mergeCell ref="W26:X26"/>
    <mergeCell ref="W27:X27"/>
    <mergeCell ref="B30:K30"/>
    <mergeCell ref="L30:M30"/>
    <mergeCell ref="B29:K29"/>
    <mergeCell ref="L29:M29"/>
    <mergeCell ref="L28:M28"/>
    <mergeCell ref="B28:K28"/>
    <mergeCell ref="D2:V2"/>
    <mergeCell ref="S23:V23"/>
    <mergeCell ref="B1:W1"/>
    <mergeCell ref="B23:F23"/>
    <mergeCell ref="S27:V27"/>
    <mergeCell ref="B26:C26"/>
    <mergeCell ref="I23:N23"/>
    <mergeCell ref="O23:R23"/>
    <mergeCell ref="G23:H23"/>
    <mergeCell ref="W25:X25"/>
  </mergeCells>
  <printOptions/>
  <pageMargins left="0.21" right="0.14" top="0.3" bottom="0.43" header="0.18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R.Votava</dc:creator>
  <cp:keywords/>
  <dc:description/>
  <cp:lastModifiedBy>R.Votava</cp:lastModifiedBy>
  <cp:lastPrinted>2009-06-25T09:25:29Z</cp:lastPrinted>
  <dcterms:created xsi:type="dcterms:W3CDTF">2009-03-19T07:58:05Z</dcterms:created>
  <dcterms:modified xsi:type="dcterms:W3CDTF">2009-06-25T10:21:25Z</dcterms:modified>
  <cp:category/>
  <cp:version/>
  <cp:contentType/>
  <cp:contentStatus/>
</cp:coreProperties>
</file>